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-honbu02\信組共有\本部\04融資部\12_審査課\99_個人フォルダ\坂梨\ＨＰ掲載用\"/>
    </mc:Choice>
  </mc:AlternateContent>
  <bookViews>
    <workbookView xWindow="0" yWindow="0" windowWidth="20496" windowHeight="8436"/>
  </bookViews>
  <sheets>
    <sheet name="賃貸物件事業計画" sheetId="8" r:id="rId1"/>
  </sheets>
  <definedNames>
    <definedName name="_xlnm.Print_Area" localSheetId="0">賃貸物件事業計画!$A$1:$AA$50</definedName>
  </definedNames>
  <calcPr calcId="162913"/>
</workbook>
</file>

<file path=xl/calcChain.xml><?xml version="1.0" encoding="utf-8"?>
<calcChain xmlns="http://schemas.openxmlformats.org/spreadsheetml/2006/main">
  <c r="B34" i="8" l="1"/>
  <c r="Z19" i="8" s="1"/>
  <c r="C18" i="8"/>
  <c r="AA33" i="8"/>
  <c r="Z33" i="8"/>
  <c r="Y33" i="8"/>
  <c r="X33" i="8"/>
  <c r="G31" i="8"/>
  <c r="B31" i="8"/>
  <c r="J31" i="8" s="1"/>
  <c r="R27" i="8"/>
  <c r="R26" i="8"/>
  <c r="R25" i="8"/>
  <c r="Y32" i="8" s="1"/>
  <c r="X21" i="8"/>
  <c r="Y19" i="8"/>
  <c r="G19" i="8"/>
  <c r="X15" i="8"/>
  <c r="L18" i="8"/>
  <c r="L20" i="8" s="1"/>
  <c r="E18" i="8"/>
  <c r="E20" i="8" s="1"/>
  <c r="C22" i="8"/>
  <c r="O22" i="8"/>
  <c r="O17" i="8"/>
  <c r="G17" i="8"/>
  <c r="I17" i="8"/>
  <c r="O16" i="8"/>
  <c r="I16" i="8"/>
  <c r="G16" i="8"/>
  <c r="O15" i="8"/>
  <c r="G15" i="8"/>
  <c r="I15" i="8"/>
  <c r="O14" i="8"/>
  <c r="O18" i="8"/>
  <c r="O20" i="8" s="1"/>
  <c r="G14" i="8"/>
  <c r="I14" i="8" s="1"/>
  <c r="X19" i="8"/>
  <c r="X28" i="8" s="1"/>
  <c r="G18" i="8"/>
  <c r="X14" i="8" s="1"/>
  <c r="I19" i="8"/>
  <c r="Z15" i="8" s="1"/>
  <c r="X16" i="8" l="1"/>
  <c r="X25" i="8"/>
  <c r="X23" i="8"/>
  <c r="Z32" i="8"/>
  <c r="I18" i="8"/>
  <c r="Y21" i="8"/>
  <c r="X32" i="8"/>
  <c r="AA32" i="8"/>
  <c r="Y15" i="8"/>
  <c r="G20" i="8"/>
  <c r="I20" i="8" s="1"/>
  <c r="AA19" i="8"/>
  <c r="AA15" i="8"/>
  <c r="AA14" i="8" l="1"/>
  <c r="Z14" i="8"/>
  <c r="Y14" i="8"/>
  <c r="X35" i="8"/>
  <c r="X17" i="8"/>
  <c r="X29" i="8" s="1"/>
  <c r="X31" i="8" s="1"/>
  <c r="X34" i="8" s="1"/>
  <c r="Y28" i="8"/>
  <c r="Z21" i="8"/>
  <c r="Y23" i="8" l="1"/>
  <c r="Y25" i="8"/>
  <c r="Y16" i="8"/>
  <c r="Z25" i="8"/>
  <c r="Z23" i="8"/>
  <c r="Z16" i="8"/>
  <c r="Z28" i="8"/>
  <c r="AA21" i="8"/>
  <c r="AA25" i="8"/>
  <c r="AA16" i="8"/>
  <c r="AA23" i="8"/>
  <c r="AA17" i="8" l="1"/>
  <c r="Z35" i="8"/>
  <c r="Z17" i="8"/>
  <c r="Z29" i="8" s="1"/>
  <c r="Z31" i="8" s="1"/>
  <c r="Z34" i="8" s="1"/>
  <c r="Y17" i="8"/>
  <c r="Y29" i="8" s="1"/>
  <c r="Y31" i="8" s="1"/>
  <c r="Y34" i="8" s="1"/>
  <c r="Y35" i="8"/>
  <c r="AA28" i="8"/>
  <c r="AA35" i="8" s="1"/>
  <c r="AA29" i="8" l="1"/>
  <c r="AA31" i="8" s="1"/>
  <c r="AA34" i="8" s="1"/>
</calcChain>
</file>

<file path=xl/sharedStrings.xml><?xml version="1.0" encoding="utf-8"?>
<sst xmlns="http://schemas.openxmlformats.org/spreadsheetml/2006/main" count="156" uniqueCount="88">
  <si>
    <t>１．賃貸条件</t>
    <rPh sb="2" eb="4">
      <t>チンタイ</t>
    </rPh>
    <rPh sb="4" eb="6">
      <t>ジョウケン</t>
    </rPh>
    <phoneticPr fontId="2"/>
  </si>
  <si>
    <t>種類</t>
    <rPh sb="0" eb="2">
      <t>シュルイ</t>
    </rPh>
    <phoneticPr fontId="2"/>
  </si>
  <si>
    <t>間取り・設備</t>
    <rPh sb="0" eb="2">
      <t>マド</t>
    </rPh>
    <rPh sb="4" eb="6">
      <t>セツビ</t>
    </rPh>
    <phoneticPr fontId="2"/>
  </si>
  <si>
    <t>総戸数</t>
    <rPh sb="0" eb="1">
      <t>ソウ</t>
    </rPh>
    <rPh sb="1" eb="3">
      <t>コスウ</t>
    </rPh>
    <phoneticPr fontId="2"/>
  </si>
  <si>
    <t>月間収入</t>
    <rPh sb="0" eb="2">
      <t>ゲッカン</t>
    </rPh>
    <rPh sb="2" eb="4">
      <t>シュウニュウ</t>
    </rPh>
    <phoneticPr fontId="2"/>
  </si>
  <si>
    <t>年間収入</t>
    <rPh sb="0" eb="2">
      <t>ネンカン</t>
    </rPh>
    <rPh sb="2" eb="4">
      <t>シュウニュウ</t>
    </rPh>
    <phoneticPr fontId="2"/>
  </si>
  <si>
    <t>合計</t>
    <rPh sb="0" eb="2">
      <t>ゴウケイ</t>
    </rPh>
    <phoneticPr fontId="2"/>
  </si>
  <si>
    <t>駐車場</t>
    <rPh sb="0" eb="3">
      <t>チュウシャジョウ</t>
    </rPh>
    <phoneticPr fontId="2"/>
  </si>
  <si>
    <t>戸</t>
    <rPh sb="0" eb="1">
      <t>コ</t>
    </rPh>
    <phoneticPr fontId="2"/>
  </si>
  <si>
    <t>台</t>
    <rPh sb="0" eb="1">
      <t>ダイ</t>
    </rPh>
    <phoneticPr fontId="2"/>
  </si>
  <si>
    <t>小計</t>
    <rPh sb="0" eb="2">
      <t>ショウケイ</t>
    </rPh>
    <phoneticPr fontId="2"/>
  </si>
  <si>
    <t>月間賃料/１戸</t>
    <rPh sb="0" eb="2">
      <t>ゲッカン</t>
    </rPh>
    <rPh sb="2" eb="4">
      <t>チンリョウ</t>
    </rPh>
    <rPh sb="6" eb="7">
      <t>コ</t>
    </rPh>
    <phoneticPr fontId="2"/>
  </si>
  <si>
    <t>敷金等/１戸</t>
    <rPh sb="0" eb="2">
      <t>シキキン</t>
    </rPh>
    <rPh sb="2" eb="3">
      <t>ナド</t>
    </rPh>
    <rPh sb="5" eb="6">
      <t>コ</t>
    </rPh>
    <phoneticPr fontId="2"/>
  </si>
  <si>
    <t>敷金等総額</t>
    <rPh sb="0" eb="2">
      <t>シキキン</t>
    </rPh>
    <rPh sb="2" eb="3">
      <t>ナド</t>
    </rPh>
    <rPh sb="3" eb="5">
      <t>ソウガク</t>
    </rPh>
    <phoneticPr fontId="2"/>
  </si>
  <si>
    <t>２．資金構成</t>
    <rPh sb="2" eb="4">
      <t>シキン</t>
    </rPh>
    <rPh sb="4" eb="6">
      <t>コウセイ</t>
    </rPh>
    <phoneticPr fontId="2"/>
  </si>
  <si>
    <t>総工費</t>
    <rPh sb="0" eb="3">
      <t>ソウコウヒ</t>
    </rPh>
    <phoneticPr fontId="2"/>
  </si>
  <si>
    <t>設計費</t>
    <rPh sb="0" eb="2">
      <t>セッケイ</t>
    </rPh>
    <rPh sb="2" eb="3">
      <t>ヒ</t>
    </rPh>
    <phoneticPr fontId="2"/>
  </si>
  <si>
    <t>登記費</t>
    <rPh sb="0" eb="2">
      <t>トウキ</t>
    </rPh>
    <rPh sb="2" eb="3">
      <t>ヒ</t>
    </rPh>
    <phoneticPr fontId="2"/>
  </si>
  <si>
    <t>千円</t>
    <rPh sb="0" eb="2">
      <t>センエン</t>
    </rPh>
    <phoneticPr fontId="2"/>
  </si>
  <si>
    <t>借入金（本件）</t>
    <rPh sb="0" eb="2">
      <t>カリイレ</t>
    </rPh>
    <rPh sb="2" eb="3">
      <t>キン</t>
    </rPh>
    <rPh sb="4" eb="6">
      <t>ホンケン</t>
    </rPh>
    <phoneticPr fontId="2"/>
  </si>
  <si>
    <t>借入金（　　　）</t>
    <rPh sb="0" eb="2">
      <t>カリイレ</t>
    </rPh>
    <rPh sb="2" eb="3">
      <t>キン</t>
    </rPh>
    <phoneticPr fontId="2"/>
  </si>
  <si>
    <t>自己資金</t>
    <rPh sb="0" eb="2">
      <t>ジコ</t>
    </rPh>
    <rPh sb="2" eb="4">
      <t>シキン</t>
    </rPh>
    <phoneticPr fontId="2"/>
  </si>
  <si>
    <t>円</t>
    <rPh sb="0" eb="1">
      <t>エン</t>
    </rPh>
    <phoneticPr fontId="2"/>
  </si>
  <si>
    <t>　×</t>
    <phoneticPr fontId="2"/>
  </si>
  <si>
    <t>①</t>
    <phoneticPr fontId="2"/>
  </si>
  <si>
    <t>（単位：千円）</t>
    <rPh sb="1" eb="3">
      <t>タンイ</t>
    </rPh>
    <rPh sb="4" eb="6">
      <t>センエン</t>
    </rPh>
    <phoneticPr fontId="2"/>
  </si>
  <si>
    <t>租税公課</t>
    <rPh sb="0" eb="2">
      <t>ソゼイ</t>
    </rPh>
    <rPh sb="2" eb="4">
      <t>コウカ</t>
    </rPh>
    <phoneticPr fontId="2"/>
  </si>
  <si>
    <t>損害保険料</t>
    <rPh sb="0" eb="2">
      <t>ソンガイ</t>
    </rPh>
    <rPh sb="2" eb="5">
      <t>ホケンリョウ</t>
    </rPh>
    <phoneticPr fontId="2"/>
  </si>
  <si>
    <t>修繕費</t>
    <rPh sb="0" eb="3">
      <t>シュウゼンヒ</t>
    </rPh>
    <phoneticPr fontId="2"/>
  </si>
  <si>
    <t>経　　　　　　　費</t>
    <rPh sb="0" eb="1">
      <t>キョウ</t>
    </rPh>
    <rPh sb="8" eb="9">
      <t>ヒ</t>
    </rPh>
    <phoneticPr fontId="2"/>
  </si>
  <si>
    <t>③</t>
    <phoneticPr fontId="2"/>
  </si>
  <si>
    <t>②</t>
    <phoneticPr fontId="2"/>
  </si>
  <si>
    <t>他返済額</t>
    <rPh sb="0" eb="1">
      <t>タ</t>
    </rPh>
    <rPh sb="1" eb="3">
      <t>ヘンサイ</t>
    </rPh>
    <rPh sb="3" eb="4">
      <t>ガク</t>
    </rPh>
    <phoneticPr fontId="2"/>
  </si>
  <si>
    <t>剰余金（１００％入居）</t>
    <rPh sb="0" eb="3">
      <t>ジョウヨキン</t>
    </rPh>
    <rPh sb="8" eb="10">
      <t>ニュウキョ</t>
    </rPh>
    <phoneticPr fontId="2"/>
  </si>
  <si>
    <t>合　　　計</t>
    <rPh sb="0" eb="1">
      <t>ゴウ</t>
    </rPh>
    <rPh sb="4" eb="5">
      <t>ケイ</t>
    </rPh>
    <phoneticPr fontId="2"/>
  </si>
  <si>
    <t>（単位：円）</t>
    <rPh sb="1" eb="3">
      <t>タンイ</t>
    </rPh>
    <rPh sb="4" eb="5">
      <t>エン</t>
    </rPh>
    <phoneticPr fontId="2"/>
  </si>
  <si>
    <t>その他</t>
    <rPh sb="2" eb="3">
      <t>タ</t>
    </rPh>
    <phoneticPr fontId="2"/>
  </si>
  <si>
    <t>差引金額（①-④）</t>
    <rPh sb="0" eb="2">
      <t>サシヒキ</t>
    </rPh>
    <rPh sb="2" eb="4">
      <t>キンガク</t>
    </rPh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</si>
  <si>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</si>
  <si>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</si>
  <si>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</si>
  <si>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</si>
  <si>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</si>
  <si>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剰余金（⑥－⑦、⑧）</t>
    <rPh sb="0" eb="3">
      <t>ジョウヨキン</t>
    </rPh>
    <phoneticPr fontId="2"/>
  </si>
  <si>
    <t>返済原資（②＋⑤）</t>
    <rPh sb="0" eb="2">
      <t>ヘンサイ</t>
    </rPh>
    <rPh sb="2" eb="4">
      <t>ゲンシ</t>
    </rPh>
    <phoneticPr fontId="2"/>
  </si>
  <si>
    <t>減価償却費</t>
  </si>
  <si>
    <t>利子割引料</t>
  </si>
  <si>
    <t>本件年間元利金</t>
    <rPh sb="0" eb="2">
      <t>ホンケン</t>
    </rPh>
    <rPh sb="2" eb="4">
      <t>ネンカン</t>
    </rPh>
    <rPh sb="4" eb="7">
      <t>ガンリキン</t>
    </rPh>
    <phoneticPr fontId="2"/>
  </si>
  <si>
    <t>火災保険契約額</t>
    <rPh sb="0" eb="2">
      <t>カサイ</t>
    </rPh>
    <rPh sb="2" eb="4">
      <t>ホケン</t>
    </rPh>
    <rPh sb="4" eb="6">
      <t>ケイヤク</t>
    </rPh>
    <rPh sb="6" eb="7">
      <t>ガク</t>
    </rPh>
    <phoneticPr fontId="2"/>
  </si>
  <si>
    <t>年</t>
    <rPh sb="0" eb="1">
      <t>ネン</t>
    </rPh>
    <phoneticPr fontId="2"/>
  </si>
  <si>
    <t>期間</t>
    <rPh sb="0" eb="2">
      <t>キカン</t>
    </rPh>
    <phoneticPr fontId="2"/>
  </si>
  <si>
    <t>年利</t>
    <rPh sb="0" eb="2">
      <t>ネンリ</t>
    </rPh>
    <phoneticPr fontId="2"/>
  </si>
  <si>
    <t>保険料率</t>
    <rPh sb="0" eb="2">
      <t>ホケン</t>
    </rPh>
    <rPh sb="2" eb="3">
      <t>リョウ</t>
    </rPh>
    <rPh sb="3" eb="4">
      <t>リツ</t>
    </rPh>
    <phoneticPr fontId="2"/>
  </si>
  <si>
    <t>月間元利金</t>
    <rPh sb="0" eb="2">
      <t>ゲッカン</t>
    </rPh>
    <rPh sb="2" eb="5">
      <t>ガンリキン</t>
    </rPh>
    <phoneticPr fontId="2"/>
  </si>
  <si>
    <t>1～5年目</t>
    <rPh sb="3" eb="4">
      <t>ネン</t>
    </rPh>
    <rPh sb="4" eb="5">
      <t>メ</t>
    </rPh>
    <phoneticPr fontId="2"/>
  </si>
  <si>
    <t>6～10年目</t>
    <rPh sb="4" eb="5">
      <t>ネン</t>
    </rPh>
    <rPh sb="5" eb="6">
      <t>メ</t>
    </rPh>
    <phoneticPr fontId="2"/>
  </si>
  <si>
    <t>11～15年目</t>
    <rPh sb="5" eb="6">
      <t>ネン</t>
    </rPh>
    <rPh sb="6" eb="7">
      <t>メ</t>
    </rPh>
    <phoneticPr fontId="2"/>
  </si>
  <si>
    <t>16～20年目</t>
    <rPh sb="5" eb="6">
      <t>ネン</t>
    </rPh>
    <rPh sb="6" eb="7">
      <t>メ</t>
    </rPh>
    <phoneticPr fontId="2"/>
  </si>
  <si>
    <t>現在入居率</t>
    <rPh sb="0" eb="2">
      <t>ゲンザイ</t>
    </rPh>
    <rPh sb="2" eb="4">
      <t>ニュウキョ</t>
    </rPh>
    <rPh sb="4" eb="5">
      <t>リツ</t>
    </rPh>
    <phoneticPr fontId="2"/>
  </si>
  <si>
    <t>現在入居数</t>
    <rPh sb="0" eb="2">
      <t>ゲンザイ</t>
    </rPh>
    <rPh sb="2" eb="4">
      <t>ニュウキョ</t>
    </rPh>
    <rPh sb="4" eb="5">
      <t>カズ</t>
    </rPh>
    <phoneticPr fontId="2"/>
  </si>
  <si>
    <t>４．その他</t>
    <rPh sb="4" eb="5">
      <t>タ</t>
    </rPh>
    <phoneticPr fontId="2"/>
  </si>
  <si>
    <t>５．特記事項、補足説明</t>
    <rPh sb="2" eb="4">
      <t>トッキ</t>
    </rPh>
    <rPh sb="4" eb="6">
      <t>ジコウ</t>
    </rPh>
    <rPh sb="7" eb="9">
      <t>ホソク</t>
    </rPh>
    <rPh sb="9" eb="11">
      <t>セツメイ</t>
    </rPh>
    <phoneticPr fontId="2"/>
  </si>
  <si>
    <t>地代家賃</t>
    <rPh sb="0" eb="2">
      <t>チダイ</t>
    </rPh>
    <rPh sb="2" eb="4">
      <t>ヤチン</t>
    </rPh>
    <phoneticPr fontId="2"/>
  </si>
  <si>
    <t>保守管理費</t>
    <rPh sb="0" eb="2">
      <t>ホシュ</t>
    </rPh>
    <rPh sb="2" eb="5">
      <t>カンリヒ</t>
    </rPh>
    <phoneticPr fontId="2"/>
  </si>
  <si>
    <t>大規模修繕費</t>
    <rPh sb="0" eb="3">
      <t>ダイキボ</t>
    </rPh>
    <rPh sb="3" eb="5">
      <t>シュウゼン</t>
    </rPh>
    <rPh sb="5" eb="6">
      <t>ヒ</t>
    </rPh>
    <phoneticPr fontId="2"/>
  </si>
  <si>
    <t>家賃収入</t>
    <rPh sb="0" eb="2">
      <t>ヤチン</t>
    </rPh>
    <rPh sb="2" eb="4">
      <t>シュウニュウ</t>
    </rPh>
    <phoneticPr fontId="2"/>
  </si>
  <si>
    <t>駐車場収入</t>
    <rPh sb="0" eb="3">
      <t>チュウシャジョウ</t>
    </rPh>
    <rPh sb="3" eb="5">
      <t>シュウニュウ</t>
    </rPh>
    <phoneticPr fontId="2"/>
  </si>
  <si>
    <t>３．収支計画（5年毎累計)</t>
    <rPh sb="2" eb="4">
      <t>シュウシ</t>
    </rPh>
    <rPh sb="4" eb="6">
      <t>ケイカク</t>
    </rPh>
    <rPh sb="8" eb="9">
      <t>ネン</t>
    </rPh>
    <rPh sb="9" eb="10">
      <t>ゴト</t>
    </rPh>
    <rPh sb="10" eb="12">
      <t>ルイケイ</t>
    </rPh>
    <phoneticPr fontId="2"/>
  </si>
  <si>
    <t>※ 中古物件・借換案件時は、現在入居数を入力</t>
    <rPh sb="2" eb="4">
      <t>チュウコ</t>
    </rPh>
    <rPh sb="4" eb="6">
      <t>ブッケン</t>
    </rPh>
    <rPh sb="7" eb="9">
      <t>カリカエ</t>
    </rPh>
    <rPh sb="9" eb="11">
      <t>アンケン</t>
    </rPh>
    <rPh sb="11" eb="12">
      <t>ジ</t>
    </rPh>
    <rPh sb="14" eb="16">
      <t>ゲンザイ</t>
    </rPh>
    <rPh sb="16" eb="18">
      <t>ニュウキョ</t>
    </rPh>
    <rPh sb="18" eb="19">
      <t>カズ</t>
    </rPh>
    <rPh sb="20" eb="22">
      <t>ニュウリョク</t>
    </rPh>
    <phoneticPr fontId="2"/>
  </si>
  <si>
    <t>熊本県信用組合 御中</t>
    <rPh sb="0" eb="3">
      <t>クマモトケン</t>
    </rPh>
    <rPh sb="3" eb="5">
      <t>シンヨウ</t>
    </rPh>
    <rPh sb="5" eb="7">
      <t>クミアイ</t>
    </rPh>
    <rPh sb="8" eb="10">
      <t>オンチュウ</t>
    </rPh>
    <phoneticPr fontId="2"/>
  </si>
  <si>
    <t>　下記のとおり、賃貸物件の事業計画書（案）を作成しましたので、融資案件資料として提出いたします。</t>
    <rPh sb="1" eb="3">
      <t>カキ</t>
    </rPh>
    <rPh sb="8" eb="10">
      <t>チンタイ</t>
    </rPh>
    <rPh sb="10" eb="12">
      <t>ブッケン</t>
    </rPh>
    <rPh sb="13" eb="15">
      <t>ジギョウ</t>
    </rPh>
    <rPh sb="15" eb="18">
      <t>ケイカクショ</t>
    </rPh>
    <rPh sb="19" eb="20">
      <t>アン</t>
    </rPh>
    <rPh sb="22" eb="24">
      <t>サクセイ</t>
    </rPh>
    <rPh sb="31" eb="33">
      <t>ユウシ</t>
    </rPh>
    <rPh sb="33" eb="35">
      <t>アンケン</t>
    </rPh>
    <rPh sb="35" eb="37">
      <t>シリョウ</t>
    </rPh>
    <rPh sb="40" eb="42">
      <t>テイシュツ</t>
    </rPh>
    <phoneticPr fontId="2"/>
  </si>
  <si>
    <t>　なお、本計画書の特徴等につきましては、収支計画の特記事項、補足説明欄に記載し、併せて疎明資料を添付しております。</t>
    <rPh sb="4" eb="5">
      <t>ホン</t>
    </rPh>
    <rPh sb="5" eb="7">
      <t>ケイカク</t>
    </rPh>
    <rPh sb="7" eb="8">
      <t>ショ</t>
    </rPh>
    <rPh sb="9" eb="11">
      <t>トクチョウ</t>
    </rPh>
    <rPh sb="11" eb="12">
      <t>トウ</t>
    </rPh>
    <rPh sb="20" eb="22">
      <t>シュウシ</t>
    </rPh>
    <rPh sb="22" eb="24">
      <t>ケイカク</t>
    </rPh>
    <rPh sb="25" eb="27">
      <t>トッキ</t>
    </rPh>
    <rPh sb="27" eb="29">
      <t>ジコウ</t>
    </rPh>
    <rPh sb="30" eb="32">
      <t>ホソク</t>
    </rPh>
    <rPh sb="32" eb="34">
      <t>セツメイ</t>
    </rPh>
    <rPh sb="34" eb="35">
      <t>ラン</t>
    </rPh>
    <rPh sb="36" eb="38">
      <t>キサイ</t>
    </rPh>
    <rPh sb="40" eb="41">
      <t>アワ</t>
    </rPh>
    <rPh sb="43" eb="44">
      <t>ソ</t>
    </rPh>
    <rPh sb="44" eb="45">
      <t>メイ</t>
    </rPh>
    <rPh sb="45" eb="47">
      <t>シリョウ</t>
    </rPh>
    <rPh sb="48" eb="50">
      <t>テンプ</t>
    </rPh>
    <phoneticPr fontId="2"/>
  </si>
  <si>
    <t>お客様氏名</t>
    <rPh sb="1" eb="3">
      <t>キャクサマ</t>
    </rPh>
    <rPh sb="3" eb="5">
      <t>シメイ</t>
    </rPh>
    <phoneticPr fontId="2"/>
  </si>
  <si>
    <t>㊞</t>
    <phoneticPr fontId="2"/>
  </si>
  <si>
    <t>部・店名</t>
    <rPh sb="0" eb="1">
      <t>ブ</t>
    </rPh>
    <rPh sb="2" eb="4">
      <t>テンメイ</t>
    </rPh>
    <phoneticPr fontId="2"/>
  </si>
  <si>
    <t>部・店長</t>
    <rPh sb="0" eb="1">
      <t>ブ</t>
    </rPh>
    <rPh sb="2" eb="3">
      <t>テン</t>
    </rPh>
    <rPh sb="3" eb="4">
      <t>チョウ</t>
    </rPh>
    <phoneticPr fontId="2"/>
  </si>
  <si>
    <t>次席者</t>
    <rPh sb="0" eb="2">
      <t>ジセキ</t>
    </rPh>
    <rPh sb="2" eb="3">
      <t>シャ</t>
    </rPh>
    <phoneticPr fontId="2"/>
  </si>
  <si>
    <t>担当者</t>
    <rPh sb="0" eb="3">
      <t>タントウシャ</t>
    </rPh>
    <phoneticPr fontId="2"/>
  </si>
  <si>
    <t>役席者</t>
    <rPh sb="0" eb="1">
      <t>ヤク</t>
    </rPh>
    <rPh sb="1" eb="2">
      <t>セキ</t>
    </rPh>
    <rPh sb="2" eb="3">
      <t>シャ</t>
    </rPh>
    <phoneticPr fontId="2"/>
  </si>
  <si>
    <t>建物耐用残年数</t>
    <rPh sb="0" eb="2">
      <t>タテモノ</t>
    </rPh>
    <rPh sb="2" eb="4">
      <t>タイヨウ</t>
    </rPh>
    <rPh sb="4" eb="5">
      <t>ザン</t>
    </rPh>
    <rPh sb="5" eb="7">
      <t>ネンスウ</t>
    </rPh>
    <phoneticPr fontId="2"/>
  </si>
  <si>
    <t>※法定耐用年数：木造22年、軽量鉄骨27年、重量鉄骨34年、鉄筋ｺﾝｸﾘｰﾄ47年</t>
    <rPh sb="1" eb="3">
      <t>ホウテイ</t>
    </rPh>
    <rPh sb="3" eb="5">
      <t>タイヨウ</t>
    </rPh>
    <rPh sb="5" eb="7">
      <t>ネンスウ</t>
    </rPh>
    <phoneticPr fontId="2"/>
  </si>
  <si>
    <t>土地代</t>
    <rPh sb="0" eb="2">
      <t>トチ</t>
    </rPh>
    <rPh sb="2" eb="3">
      <t>ダイ</t>
    </rPh>
    <phoneticPr fontId="2"/>
  </si>
  <si>
    <t>賃貸物件事業計画書</t>
    <rPh sb="0" eb="2">
      <t>チンタイ</t>
    </rPh>
    <rPh sb="2" eb="4">
      <t>ブッケン</t>
    </rPh>
    <rPh sb="4" eb="6">
      <t>ジギョウ</t>
    </rPh>
    <rPh sb="6" eb="9">
      <t>ケイカクショ</t>
    </rPh>
    <phoneticPr fontId="2"/>
  </si>
  <si>
    <t>※
※
※
※
※
※</t>
    <phoneticPr fontId="2"/>
  </si>
  <si>
    <t>計画書立案は、あくまで下記のストレスを掛け保守的に計画し、設定数値が相違する場合は、疎明資料を添付し、補足説明を行って下さい。
減価償却算式は、耐用年数を分母として定率法としており、1年目は[X5]セルに初年度月数を入力して下さい。
家賃収入及び入居率は、10年経過毎に5％減少を想定して作成下さい。
修繕費は、毎年の維持費として年間賃料の3％で見積もるものとし、見積額は当組合の預金で準備積立を行って下さい。
大規模修繕費は、立地環境の変化及び入居率維持のため、外装や共用部分のリニューアルが必要です。費用も高額となることから、建物再調達価格の10％以上は当初から計画に組込んでおく必要があります。（大規模修繕費積立計画欄に５年毎の積立予定額を入力して下さい)
損害保険料や保守管理費(賃料×5％以外時)の計画値を直接入力する場合や、定額法による減価償却で数値を直接入力場合は、特記事項に記載(疎明資料を添付)して下さい。</t>
    <rPh sb="0" eb="3">
      <t>ケイカクショ</t>
    </rPh>
    <rPh sb="3" eb="5">
      <t>リツアン</t>
    </rPh>
    <rPh sb="11" eb="13">
      <t>カキ</t>
    </rPh>
    <rPh sb="19" eb="20">
      <t>カ</t>
    </rPh>
    <rPh sb="21" eb="24">
      <t>ホシュテキ</t>
    </rPh>
    <rPh sb="25" eb="27">
      <t>ケイカク</t>
    </rPh>
    <rPh sb="29" eb="31">
      <t>セッテイ</t>
    </rPh>
    <rPh sb="31" eb="33">
      <t>スウチ</t>
    </rPh>
    <rPh sb="34" eb="36">
      <t>ソウイ</t>
    </rPh>
    <rPh sb="38" eb="40">
      <t>バアイ</t>
    </rPh>
    <rPh sb="42" eb="43">
      <t>ソ</t>
    </rPh>
    <rPh sb="43" eb="44">
      <t>メイ</t>
    </rPh>
    <rPh sb="44" eb="46">
      <t>シリョウ</t>
    </rPh>
    <rPh sb="47" eb="49">
      <t>テンプ</t>
    </rPh>
    <rPh sb="51" eb="53">
      <t>ホソク</t>
    </rPh>
    <rPh sb="53" eb="55">
      <t>セツメイ</t>
    </rPh>
    <rPh sb="56" eb="57">
      <t>オコナ</t>
    </rPh>
    <rPh sb="59" eb="60">
      <t>クダ</t>
    </rPh>
    <rPh sb="64" eb="66">
      <t>ゲンカ</t>
    </rPh>
    <rPh sb="66" eb="68">
      <t>ショウキャク</t>
    </rPh>
    <rPh sb="68" eb="70">
      <t>サンシキ</t>
    </rPh>
    <rPh sb="72" eb="74">
      <t>タイヨウ</t>
    </rPh>
    <rPh sb="74" eb="76">
      <t>ネンスウ</t>
    </rPh>
    <rPh sb="77" eb="79">
      <t>ブンボ</t>
    </rPh>
    <rPh sb="82" eb="85">
      <t>テイリツホウ</t>
    </rPh>
    <rPh sb="92" eb="93">
      <t>ネン</t>
    </rPh>
    <rPh sb="93" eb="94">
      <t>メ</t>
    </rPh>
    <rPh sb="102" eb="105">
      <t>ショネンド</t>
    </rPh>
    <rPh sb="105" eb="107">
      <t>ツキスウ</t>
    </rPh>
    <rPh sb="108" eb="110">
      <t>ニュウリョク</t>
    </rPh>
    <rPh sb="112" eb="113">
      <t>クダ</t>
    </rPh>
    <rPh sb="117" eb="119">
      <t>ヤチン</t>
    </rPh>
    <rPh sb="119" eb="121">
      <t>シュウニュウ</t>
    </rPh>
    <rPh sb="121" eb="122">
      <t>オヨ</t>
    </rPh>
    <rPh sb="123" eb="125">
      <t>ニュウキョ</t>
    </rPh>
    <rPh sb="125" eb="126">
      <t>リツ</t>
    </rPh>
    <rPh sb="130" eb="131">
      <t>ネン</t>
    </rPh>
    <rPh sb="131" eb="133">
      <t>ケイカ</t>
    </rPh>
    <rPh sb="133" eb="134">
      <t>ゴト</t>
    </rPh>
    <rPh sb="137" eb="139">
      <t>ゲンショウ</t>
    </rPh>
    <rPh sb="140" eb="142">
      <t>ソウテイ</t>
    </rPh>
    <rPh sb="144" eb="146">
      <t>サクセイ</t>
    </rPh>
    <rPh sb="146" eb="147">
      <t>クダ</t>
    </rPh>
    <rPh sb="151" eb="153">
      <t>シュウゼン</t>
    </rPh>
    <rPh sb="153" eb="154">
      <t>ヒ</t>
    </rPh>
    <rPh sb="156" eb="158">
      <t>マイトシ</t>
    </rPh>
    <rPh sb="159" eb="162">
      <t>イジヒ</t>
    </rPh>
    <rPh sb="165" eb="167">
      <t>ネンカン</t>
    </rPh>
    <rPh sb="167" eb="169">
      <t>チンリョウ</t>
    </rPh>
    <rPh sb="173" eb="175">
      <t>ミツ</t>
    </rPh>
    <rPh sb="182" eb="184">
      <t>ミツモリ</t>
    </rPh>
    <rPh sb="184" eb="185">
      <t>ガク</t>
    </rPh>
    <rPh sb="186" eb="187">
      <t>トウ</t>
    </rPh>
    <rPh sb="187" eb="188">
      <t>クミ</t>
    </rPh>
    <rPh sb="188" eb="189">
      <t>ア</t>
    </rPh>
    <rPh sb="190" eb="192">
      <t>ヨキン</t>
    </rPh>
    <rPh sb="193" eb="195">
      <t>ジュンビ</t>
    </rPh>
    <rPh sb="195" eb="197">
      <t>ツミタテ</t>
    </rPh>
    <rPh sb="198" eb="199">
      <t>オコナ</t>
    </rPh>
    <rPh sb="201" eb="202">
      <t>クダ</t>
    </rPh>
    <rPh sb="206" eb="209">
      <t>ダイキボ</t>
    </rPh>
    <rPh sb="209" eb="211">
      <t>シュウゼン</t>
    </rPh>
    <rPh sb="211" eb="212">
      <t>ヒ</t>
    </rPh>
    <rPh sb="214" eb="216">
      <t>リッチ</t>
    </rPh>
    <rPh sb="216" eb="218">
      <t>カンキョウ</t>
    </rPh>
    <rPh sb="219" eb="221">
      <t>ヘンカ</t>
    </rPh>
    <rPh sb="221" eb="222">
      <t>オヨ</t>
    </rPh>
    <rPh sb="223" eb="225">
      <t>ニュウキョ</t>
    </rPh>
    <rPh sb="225" eb="226">
      <t>リツ</t>
    </rPh>
    <rPh sb="226" eb="228">
      <t>イジ</t>
    </rPh>
    <rPh sb="232" eb="234">
      <t>ガイソウ</t>
    </rPh>
    <rPh sb="235" eb="237">
      <t>キョウヨウ</t>
    </rPh>
    <rPh sb="237" eb="238">
      <t>ブ</t>
    </rPh>
    <rPh sb="238" eb="239">
      <t>ブン</t>
    </rPh>
    <rPh sb="247" eb="249">
      <t>ヒツヨウ</t>
    </rPh>
    <rPh sb="252" eb="254">
      <t>ヒヨウ</t>
    </rPh>
    <rPh sb="255" eb="257">
      <t>コウガク</t>
    </rPh>
    <rPh sb="265" eb="267">
      <t>タテモノ</t>
    </rPh>
    <rPh sb="267" eb="268">
      <t>サイ</t>
    </rPh>
    <rPh sb="268" eb="270">
      <t>チョウタツ</t>
    </rPh>
    <rPh sb="270" eb="272">
      <t>カカク</t>
    </rPh>
    <rPh sb="276" eb="278">
      <t>イジョウ</t>
    </rPh>
    <rPh sb="279" eb="281">
      <t>トウショ</t>
    </rPh>
    <rPh sb="283" eb="285">
      <t>ケイカク</t>
    </rPh>
    <rPh sb="286" eb="288">
      <t>クミコ</t>
    </rPh>
    <rPh sb="292" eb="294">
      <t>ヒツヨウ</t>
    </rPh>
    <rPh sb="301" eb="304">
      <t>ダイキボ</t>
    </rPh>
    <rPh sb="304" eb="307">
      <t>シュウゼンヒ</t>
    </rPh>
    <rPh sb="307" eb="309">
      <t>ツミタ</t>
    </rPh>
    <rPh sb="309" eb="311">
      <t>ケイカク</t>
    </rPh>
    <rPh sb="311" eb="312">
      <t>ラン</t>
    </rPh>
    <rPh sb="317" eb="319">
      <t>ツミタテ</t>
    </rPh>
    <rPh sb="319" eb="321">
      <t>ヨテイ</t>
    </rPh>
    <rPh sb="321" eb="322">
      <t>ガク</t>
    </rPh>
    <rPh sb="323" eb="325">
      <t>ニュウリョク</t>
    </rPh>
    <rPh sb="327" eb="328">
      <t>クダ</t>
    </rPh>
    <rPh sb="368" eb="370">
      <t>テイガク</t>
    </rPh>
    <rPh sb="370" eb="371">
      <t>ホウ</t>
    </rPh>
    <rPh sb="374" eb="376">
      <t>ゲンカ</t>
    </rPh>
    <rPh sb="376" eb="378">
      <t>ショウキャク</t>
    </rPh>
    <rPh sb="379" eb="380">
      <t>カズ</t>
    </rPh>
    <rPh sb="380" eb="381">
      <t>チ</t>
    </rPh>
    <rPh sb="382" eb="384">
      <t>チョクセツ</t>
    </rPh>
    <rPh sb="384" eb="386">
      <t>ニュウリョク</t>
    </rPh>
    <rPh sb="386" eb="388">
      <t>バアイ</t>
    </rPh>
    <rPh sb="390" eb="392">
      <t>トッキ</t>
    </rPh>
    <rPh sb="392" eb="394">
      <t>ジコウ</t>
    </rPh>
    <rPh sb="395" eb="397">
      <t>キサイ</t>
    </rPh>
    <rPh sb="398" eb="399">
      <t>ソ</t>
    </rPh>
    <rPh sb="399" eb="400">
      <t>メイ</t>
    </rPh>
    <rPh sb="400" eb="402">
      <t>シリョウ</t>
    </rPh>
    <rPh sb="403" eb="405">
      <t>テンプ</t>
    </rPh>
    <rPh sb="408" eb="409">
      <t>クダ</t>
    </rPh>
    <phoneticPr fontId="2"/>
  </si>
  <si>
    <t>大規模修繕費積立計画　</t>
    <rPh sb="0" eb="3">
      <t>ダイキボ</t>
    </rPh>
    <rPh sb="3" eb="5">
      <t>シュウゼン</t>
    </rPh>
    <rPh sb="5" eb="6">
      <t>ヒ</t>
    </rPh>
    <rPh sb="6" eb="8">
      <t>ツミタテ</t>
    </rPh>
    <rPh sb="8" eb="10">
      <t>ケイカク</t>
    </rPh>
    <phoneticPr fontId="2"/>
  </si>
  <si>
    <t>（H28.5.2）</t>
    <phoneticPr fontId="2"/>
  </si>
  <si>
    <t>　令和　　年　　月　　日</t>
    <rPh sb="1" eb="2">
      <t>レイ</t>
    </rPh>
    <rPh sb="2" eb="3">
      <t>ワ</t>
    </rPh>
    <rPh sb="5" eb="6">
      <t>ネン</t>
    </rPh>
    <rPh sb="8" eb="9">
      <t>ツキ</t>
    </rPh>
    <rPh sb="11" eb="12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</si>
</sst>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\(0&quot;ケ&quot;&quot;月&quot;\)"/>
    <numFmt numFmtId="177" formatCode="0.0%"/>
    <numFmt numFmtId="178" formatCode="0&quot;年&quot;"/>
    <numFmt numFmtId="179" formatCode="0.000%"/>
    <numFmt numFmtId="180" formatCode="#,##0_);[Red]\(#,##0\)"/>
    <numFmt numFmtId="181" formatCode="#,##0_);[Red]\(#,##0\)&quot;円&quot;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2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254">
    <xf numFmtId="0" fontId="0" fillId="0" borderId="0" xfId="0"/>
    <xf numFmtId="0" fontId="0" fillId="0" borderId="1" xfId="0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</xf>
    <xf numFmtId="0" fontId="0" fillId="0" borderId="4" xfId="0" applyBorder="1" applyAlignment="1" applyProtection="1">
      <alignment vertical="center"/>
    </xf>
    <xf numFmtId="38" fontId="0" fillId="0" borderId="5" xfId="2" applyFont="1" applyBorder="1" applyAlignment="1" applyProtection="1">
      <alignment horizontal="right" vertical="center"/>
      <protection locked="0"/>
    </xf>
    <xf numFmtId="38" fontId="0" fillId="0" borderId="6" xfId="2" applyFont="1" applyBorder="1" applyAlignment="1" applyProtection="1">
      <alignment horizontal="right" vertical="center"/>
      <protection locked="0"/>
    </xf>
    <xf numFmtId="0" fontId="0" fillId="0" borderId="7" xfId="0" applyBorder="1" applyAlignment="1" applyProtection="1">
      <alignment vertical="center"/>
      <protection locked="0"/>
    </xf>
    <xf numFmtId="38" fontId="0" fillId="0" borderId="8" xfId="2" applyFont="1" applyBorder="1" applyAlignment="1" applyProtection="1">
      <alignment horizontal="right" vertical="center"/>
    </xf>
    <xf numFmtId="38" fontId="0" fillId="0" borderId="9" xfId="2" applyFont="1" applyBorder="1" applyAlignment="1" applyProtection="1">
      <alignment horizontal="right" vertical="center"/>
    </xf>
    <xf numFmtId="38" fontId="0" fillId="0" borderId="10" xfId="2" applyFont="1" applyBorder="1" applyAlignment="1" applyProtection="1">
      <alignment horizontal="right" vertical="center"/>
    </xf>
    <xf numFmtId="0" fontId="0" fillId="0" borderId="11" xfId="0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</xf>
    <xf numFmtId="0" fontId="0" fillId="0" borderId="14" xfId="0" applyBorder="1" applyAlignment="1" applyProtection="1">
      <alignment vertical="center"/>
    </xf>
    <xf numFmtId="0" fontId="0" fillId="0" borderId="15" xfId="0" applyBorder="1" applyAlignment="1" applyProtection="1">
      <alignment vertical="center"/>
    </xf>
    <xf numFmtId="38" fontId="0" fillId="0" borderId="6" xfId="2" applyFont="1" applyBorder="1" applyAlignment="1" applyProtection="1">
      <alignment horizontal="right" vertical="center"/>
    </xf>
    <xf numFmtId="38" fontId="0" fillId="0" borderId="18" xfId="2" applyFont="1" applyBorder="1" applyAlignment="1" applyProtection="1">
      <alignment horizontal="right" vertical="center"/>
    </xf>
    <xf numFmtId="38" fontId="0" fillId="0" borderId="19" xfId="2" applyFont="1" applyBorder="1" applyAlignment="1" applyProtection="1">
      <alignment horizontal="right" vertical="center"/>
    </xf>
    <xf numFmtId="38" fontId="0" fillId="2" borderId="3" xfId="2" applyFont="1" applyFill="1" applyBorder="1" applyAlignment="1" applyProtection="1">
      <alignment horizontal="right" vertical="center"/>
      <protection locked="0"/>
    </xf>
    <xf numFmtId="38" fontId="0" fillId="2" borderId="6" xfId="2" applyFont="1" applyFill="1" applyBorder="1" applyAlignment="1" applyProtection="1">
      <alignment horizontal="right" vertical="center"/>
      <protection locked="0"/>
    </xf>
    <xf numFmtId="38" fontId="0" fillId="0" borderId="1" xfId="2" applyFont="1" applyBorder="1" applyAlignment="1" applyProtection="1">
      <alignment vertical="center"/>
      <protection locked="0"/>
    </xf>
    <xf numFmtId="0" fontId="0" fillId="0" borderId="20" xfId="0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178" fontId="3" fillId="0" borderId="22" xfId="0" applyNumberFormat="1" applyFont="1" applyBorder="1" applyAlignment="1" applyProtection="1">
      <alignment horizontal="center" vertical="center"/>
      <protection locked="0"/>
    </xf>
    <xf numFmtId="178" fontId="3" fillId="0" borderId="5" xfId="0" applyNumberFormat="1" applyFont="1" applyBorder="1" applyAlignment="1" applyProtection="1">
      <alignment horizontal="center" vertical="center"/>
      <protection locked="0"/>
    </xf>
    <xf numFmtId="178" fontId="3" fillId="0" borderId="3" xfId="0" applyNumberFormat="1" applyFont="1" applyBorder="1" applyAlignment="1" applyProtection="1">
      <alignment horizontal="center" vertical="center"/>
      <protection locked="0"/>
    </xf>
    <xf numFmtId="38" fontId="0" fillId="0" borderId="23" xfId="2" applyFont="1" applyBorder="1" applyAlignment="1" applyProtection="1">
      <alignment horizontal="right" vertical="center"/>
      <protection locked="0"/>
    </xf>
    <xf numFmtId="38" fontId="0" fillId="0" borderId="24" xfId="2" applyFont="1" applyBorder="1" applyAlignment="1" applyProtection="1">
      <alignment horizontal="right" vertical="center"/>
    </xf>
    <xf numFmtId="0" fontId="0" fillId="0" borderId="0" xfId="0" applyBorder="1" applyAlignment="1" applyProtection="1">
      <alignment vertical="center"/>
    </xf>
    <xf numFmtId="38" fontId="0" fillId="0" borderId="20" xfId="2" applyFont="1" applyBorder="1" applyAlignment="1" applyProtection="1">
      <alignment horizontal="right" vertical="center"/>
    </xf>
    <xf numFmtId="38" fontId="0" fillId="0" borderId="21" xfId="2" applyFont="1" applyBorder="1" applyAlignment="1" applyProtection="1">
      <alignment horizontal="right" vertical="center"/>
    </xf>
    <xf numFmtId="0" fontId="0" fillId="0" borderId="25" xfId="0" applyBorder="1" applyAlignment="1" applyProtection="1">
      <alignment horizontal="left" vertical="center"/>
    </xf>
    <xf numFmtId="0" fontId="0" fillId="0" borderId="26" xfId="0" applyBorder="1" applyAlignment="1" applyProtection="1">
      <alignment horizontal="center" vertical="center" shrinkToFit="1"/>
      <protection locked="0"/>
    </xf>
    <xf numFmtId="0" fontId="0" fillId="0" borderId="26" xfId="0" applyBorder="1" applyAlignment="1" applyProtection="1">
      <alignment horizontal="distributed" vertical="center" shrinkToFit="1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8" fillId="0" borderId="27" xfId="0" applyFont="1" applyBorder="1" applyAlignment="1" applyProtection="1">
      <alignment vertical="center"/>
      <protection locked="0"/>
    </xf>
    <xf numFmtId="38" fontId="1" fillId="4" borderId="3" xfId="2" applyFont="1" applyFill="1" applyBorder="1" applyAlignment="1" applyProtection="1">
      <alignment horizontal="right" vertical="center"/>
      <protection locked="0"/>
    </xf>
    <xf numFmtId="38" fontId="1" fillId="4" borderId="6" xfId="2" applyFont="1" applyFill="1" applyBorder="1" applyAlignment="1" applyProtection="1">
      <alignment horizontal="right" vertical="center"/>
      <protection locked="0"/>
    </xf>
    <xf numFmtId="0" fontId="7" fillId="0" borderId="0" xfId="0" applyFont="1" applyProtection="1"/>
    <xf numFmtId="0" fontId="6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0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 shrinkToFit="1"/>
    </xf>
    <xf numFmtId="0" fontId="0" fillId="0" borderId="0" xfId="0" applyAlignment="1" applyProtection="1">
      <alignment horizontal="center" vertical="center" shrinkToFit="1"/>
    </xf>
    <xf numFmtId="0" fontId="0" fillId="0" borderId="0" xfId="0" applyFont="1" applyBorder="1" applyAlignment="1" applyProtection="1">
      <alignment horizontal="center" vertical="center" shrinkToFit="1"/>
    </xf>
    <xf numFmtId="0" fontId="0" fillId="0" borderId="3" xfId="0" applyFont="1" applyBorder="1" applyAlignment="1" applyProtection="1">
      <alignment horizontal="center" vertical="center" shrinkToFit="1"/>
    </xf>
    <xf numFmtId="0" fontId="9" fillId="0" borderId="0" xfId="0" applyFont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0" fillId="0" borderId="0" xfId="0" applyAlignment="1" applyProtection="1"/>
    <xf numFmtId="0" fontId="0" fillId="0" borderId="0" xfId="0" applyAlignment="1" applyProtection="1">
      <alignment vertical="center"/>
    </xf>
    <xf numFmtId="176" fontId="0" fillId="3" borderId="0" xfId="0" applyNumberFormat="1" applyFill="1" applyAlignment="1" applyProtection="1">
      <alignment horizontal="center" vertical="center"/>
    </xf>
    <xf numFmtId="0" fontId="0" fillId="0" borderId="28" xfId="0" applyBorder="1" applyAlignment="1" applyProtection="1">
      <alignment horizontal="distributed" vertical="center" shrinkToFit="1"/>
    </xf>
    <xf numFmtId="0" fontId="0" fillId="0" borderId="0" xfId="0" applyBorder="1" applyAlignment="1" applyProtection="1">
      <alignment horizontal="center" vertical="center"/>
    </xf>
    <xf numFmtId="0" fontId="0" fillId="0" borderId="30" xfId="0" applyBorder="1" applyAlignment="1" applyProtection="1">
      <alignment horizontal="center" vertical="center" shrinkToFit="1"/>
    </xf>
    <xf numFmtId="0" fontId="0" fillId="0" borderId="31" xfId="0" applyBorder="1" applyAlignment="1" applyProtection="1">
      <alignment horizontal="center" vertical="center" shrinkToFit="1"/>
    </xf>
    <xf numFmtId="0" fontId="0" fillId="0" borderId="26" xfId="0" applyBorder="1" applyAlignment="1" applyProtection="1">
      <alignment horizontal="center" vertical="center" shrinkToFit="1"/>
    </xf>
    <xf numFmtId="0" fontId="0" fillId="0" borderId="1" xfId="0" applyBorder="1" applyAlignment="1" applyProtection="1">
      <alignment vertical="center"/>
    </xf>
    <xf numFmtId="0" fontId="0" fillId="0" borderId="5" xfId="0" applyBorder="1" applyAlignment="1" applyProtection="1">
      <alignment horizontal="center" vertical="center"/>
    </xf>
    <xf numFmtId="38" fontId="0" fillId="0" borderId="0" xfId="2" applyFont="1" applyBorder="1" applyAlignment="1" applyProtection="1">
      <alignment vertical="center"/>
    </xf>
    <xf numFmtId="38" fontId="0" fillId="0" borderId="5" xfId="2" applyFont="1" applyBorder="1" applyAlignment="1" applyProtection="1">
      <alignment horizontal="right" vertical="center"/>
    </xf>
    <xf numFmtId="38" fontId="0" fillId="0" borderId="32" xfId="2" applyFont="1" applyBorder="1" applyAlignment="1" applyProtection="1">
      <alignment horizontal="right" vertical="center"/>
    </xf>
    <xf numFmtId="0" fontId="0" fillId="0" borderId="33" xfId="0" applyBorder="1" applyAlignment="1" applyProtection="1">
      <alignment horizontal="right" vertical="center"/>
    </xf>
    <xf numFmtId="9" fontId="0" fillId="0" borderId="34" xfId="1" applyFont="1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 shrinkToFit="1"/>
    </xf>
    <xf numFmtId="0" fontId="0" fillId="0" borderId="36" xfId="0" applyBorder="1" applyAlignment="1" applyProtection="1">
      <alignment vertical="center"/>
    </xf>
    <xf numFmtId="0" fontId="0" fillId="0" borderId="37" xfId="0" applyBorder="1" applyAlignment="1" applyProtection="1">
      <alignment vertical="center"/>
    </xf>
    <xf numFmtId="0" fontId="0" fillId="0" borderId="38" xfId="0" applyBorder="1" applyAlignment="1" applyProtection="1">
      <alignment horizontal="distributed" vertical="center" shrinkToFit="1"/>
    </xf>
    <xf numFmtId="0" fontId="0" fillId="0" borderId="39" xfId="0" applyBorder="1" applyAlignment="1" applyProtection="1">
      <alignment vertical="center"/>
    </xf>
    <xf numFmtId="0" fontId="0" fillId="0" borderId="13" xfId="0" applyBorder="1" applyAlignment="1" applyProtection="1">
      <alignment vertical="center"/>
    </xf>
    <xf numFmtId="0" fontId="0" fillId="0" borderId="40" xfId="0" applyBorder="1" applyAlignment="1" applyProtection="1">
      <alignment horizontal="center" vertical="center"/>
    </xf>
    <xf numFmtId="0" fontId="0" fillId="0" borderId="42" xfId="0" applyBorder="1" applyAlignment="1" applyProtection="1">
      <alignment vertical="center"/>
    </xf>
    <xf numFmtId="10" fontId="0" fillId="0" borderId="43" xfId="0" applyNumberFormat="1" applyBorder="1" applyAlignment="1" applyProtection="1">
      <alignment horizontal="right" vertical="center"/>
    </xf>
    <xf numFmtId="0" fontId="0" fillId="2" borderId="3" xfId="0" applyFill="1" applyBorder="1" applyAlignment="1" applyProtection="1">
      <alignment horizontal="distributed" vertical="center"/>
    </xf>
    <xf numFmtId="0" fontId="0" fillId="2" borderId="7" xfId="0" applyFill="1" applyBorder="1" applyAlignment="1" applyProtection="1">
      <alignment horizontal="center" vertical="center" shrinkToFit="1"/>
    </xf>
    <xf numFmtId="177" fontId="0" fillId="3" borderId="3" xfId="1" applyNumberFormat="1" applyFont="1" applyFill="1" applyBorder="1" applyAlignment="1" applyProtection="1">
      <alignment horizontal="center" vertical="center" shrinkToFit="1"/>
    </xf>
    <xf numFmtId="0" fontId="0" fillId="4" borderId="3" xfId="0" applyFill="1" applyBorder="1" applyAlignment="1" applyProtection="1">
      <alignment horizontal="distributed" vertical="center"/>
    </xf>
    <xf numFmtId="0" fontId="0" fillId="4" borderId="3" xfId="0" applyFill="1" applyBorder="1" applyAlignment="1" applyProtection="1">
      <alignment horizontal="center" vertical="center" shrinkToFit="1"/>
    </xf>
    <xf numFmtId="0" fontId="0" fillId="0" borderId="28" xfId="0" applyBorder="1" applyAlignment="1" applyProtection="1">
      <alignment horizontal="center" vertical="center" shrinkToFit="1"/>
    </xf>
    <xf numFmtId="179" fontId="3" fillId="0" borderId="29" xfId="1" applyNumberFormat="1" applyFont="1" applyBorder="1" applyAlignment="1" applyProtection="1">
      <alignment horizontal="center" vertical="center"/>
    </xf>
    <xf numFmtId="181" fontId="0" fillId="0" borderId="16" xfId="2" applyNumberFormat="1" applyFont="1" applyBorder="1" applyAlignment="1" applyProtection="1">
      <alignment horizontal="right" vertical="center"/>
    </xf>
    <xf numFmtId="181" fontId="0" fillId="0" borderId="44" xfId="2" applyNumberFormat="1" applyFont="1" applyBorder="1" applyAlignment="1" applyProtection="1">
      <alignment horizontal="center" vertical="center"/>
    </xf>
    <xf numFmtId="179" fontId="3" fillId="0" borderId="3" xfId="1" applyNumberFormat="1" applyFont="1" applyBorder="1" applyAlignment="1" applyProtection="1">
      <alignment horizontal="center" vertical="center"/>
    </xf>
    <xf numFmtId="181" fontId="0" fillId="0" borderId="4" xfId="2" applyNumberFormat="1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shrinkToFit="1"/>
    </xf>
    <xf numFmtId="0" fontId="0" fillId="0" borderId="38" xfId="0" applyBorder="1" applyAlignment="1" applyProtection="1">
      <alignment horizontal="center" vertical="center" shrinkToFit="1"/>
    </xf>
    <xf numFmtId="0" fontId="0" fillId="0" borderId="3" xfId="0" applyBorder="1" applyAlignment="1" applyProtection="1">
      <alignment vertical="center" shrinkToFit="1"/>
    </xf>
    <xf numFmtId="38" fontId="0" fillId="0" borderId="1" xfId="2" applyFont="1" applyBorder="1" applyAlignment="1" applyProtection="1">
      <alignment vertical="center"/>
    </xf>
    <xf numFmtId="0" fontId="0" fillId="0" borderId="18" xfId="0" applyBorder="1" applyAlignment="1" applyProtection="1">
      <alignment horizontal="center" vertical="center"/>
    </xf>
    <xf numFmtId="0" fontId="0" fillId="0" borderId="0" xfId="0" applyProtection="1"/>
    <xf numFmtId="0" fontId="0" fillId="0" borderId="0" xfId="0" applyBorder="1" applyAlignment="1" applyProtection="1">
      <alignment vertical="center" wrapText="1"/>
    </xf>
    <xf numFmtId="0" fontId="3" fillId="0" borderId="0" xfId="0" applyFont="1" applyBorder="1" applyAlignment="1" applyProtection="1">
      <alignment vertical="center" wrapText="1" shrinkToFit="1"/>
    </xf>
    <xf numFmtId="0" fontId="3" fillId="0" borderId="0" xfId="0" applyFont="1" applyBorder="1" applyAlignment="1" applyProtection="1">
      <alignment horizontal="center" vertical="center" shrinkToFit="1"/>
    </xf>
    <xf numFmtId="180" fontId="0" fillId="0" borderId="0" xfId="0" applyNumberFormat="1" applyFont="1" applyBorder="1" applyAlignment="1" applyProtection="1">
      <alignment vertical="center"/>
    </xf>
    <xf numFmtId="0" fontId="0" fillId="0" borderId="3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 shrinkToFit="1"/>
    </xf>
    <xf numFmtId="0" fontId="0" fillId="0" borderId="35" xfId="0" applyBorder="1" applyAlignment="1" applyProtection="1">
      <alignment horizontal="distributed" vertical="center" shrinkToFit="1"/>
    </xf>
    <xf numFmtId="0" fontId="0" fillId="0" borderId="2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38" fontId="0" fillId="0" borderId="13" xfId="2" applyFont="1" applyBorder="1" applyAlignment="1" applyProtection="1">
      <alignment horizontal="right" vertical="center"/>
    </xf>
    <xf numFmtId="0" fontId="0" fillId="0" borderId="26" xfId="0" applyBorder="1" applyAlignment="1" applyProtection="1">
      <alignment horizontal="distributed" vertical="center" shrinkToFit="1"/>
    </xf>
    <xf numFmtId="0" fontId="0" fillId="0" borderId="12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38" fontId="0" fillId="0" borderId="11" xfId="2" applyFont="1" applyBorder="1" applyAlignment="1" applyProtection="1">
      <alignment horizontal="right" vertical="center"/>
      <protection locked="0"/>
    </xf>
    <xf numFmtId="38" fontId="0" fillId="0" borderId="3" xfId="2" applyFont="1" applyBorder="1" applyAlignment="1" applyProtection="1">
      <alignment horizontal="right" vertical="center"/>
      <protection locked="0"/>
    </xf>
    <xf numFmtId="38" fontId="0" fillId="0" borderId="1" xfId="2" applyFont="1" applyBorder="1" applyAlignment="1" applyProtection="1">
      <alignment horizontal="right" vertical="center"/>
      <protection locked="0"/>
    </xf>
    <xf numFmtId="0" fontId="0" fillId="0" borderId="17" xfId="0" applyBorder="1" applyAlignment="1" applyProtection="1">
      <alignment horizontal="center" vertical="center"/>
    </xf>
    <xf numFmtId="0" fontId="0" fillId="0" borderId="29" xfId="0" applyBorder="1" applyAlignment="1" applyProtection="1">
      <alignment horizontal="center" vertical="center" shrinkToFit="1"/>
    </xf>
    <xf numFmtId="38" fontId="0" fillId="0" borderId="16" xfId="2" applyFont="1" applyBorder="1" applyAlignment="1" applyProtection="1">
      <alignment horizontal="right" vertical="center"/>
      <protection locked="0"/>
    </xf>
    <xf numFmtId="38" fontId="0" fillId="0" borderId="3" xfId="2" applyFont="1" applyBorder="1" applyAlignment="1" applyProtection="1">
      <alignment horizontal="right" vertical="center"/>
    </xf>
    <xf numFmtId="38" fontId="0" fillId="0" borderId="1" xfId="2" applyFont="1" applyBorder="1" applyAlignment="1" applyProtection="1">
      <alignment horizontal="right" vertical="center"/>
    </xf>
    <xf numFmtId="38" fontId="0" fillId="0" borderId="7" xfId="2" applyFont="1" applyBorder="1" applyAlignment="1" applyProtection="1">
      <alignment horizontal="right" vertical="center"/>
    </xf>
    <xf numFmtId="38" fontId="0" fillId="0" borderId="11" xfId="2" applyFont="1" applyBorder="1" applyAlignment="1" applyProtection="1">
      <alignment horizontal="right" vertical="center"/>
    </xf>
    <xf numFmtId="0" fontId="0" fillId="0" borderId="5" xfId="0" applyBorder="1" applyAlignment="1" applyProtection="1">
      <alignment horizontal="distributed" vertical="center"/>
    </xf>
    <xf numFmtId="0" fontId="0" fillId="0" borderId="3" xfId="0" applyBorder="1" applyAlignment="1" applyProtection="1">
      <alignment horizontal="distributed" vertical="center"/>
    </xf>
    <xf numFmtId="0" fontId="0" fillId="0" borderId="7" xfId="0" applyBorder="1" applyAlignment="1" applyProtection="1">
      <alignment horizontal="distributed" vertical="center"/>
    </xf>
    <xf numFmtId="0" fontId="0" fillId="0" borderId="0" xfId="0" applyAlignment="1" applyProtection="1">
      <alignment horizontal="left" vertical="center"/>
    </xf>
    <xf numFmtId="0" fontId="8" fillId="0" borderId="0" xfId="0" applyFont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5" xfId="0" applyFont="1" applyBorder="1" applyAlignment="1" applyProtection="1">
      <alignment horizontal="center" vertical="center" shrinkToFit="1"/>
    </xf>
    <xf numFmtId="0" fontId="0" fillId="0" borderId="46" xfId="0" applyFont="1" applyBorder="1" applyAlignment="1" applyProtection="1">
      <alignment horizontal="center" vertical="center" shrinkToFit="1"/>
    </xf>
    <xf numFmtId="0" fontId="0" fillId="0" borderId="47" xfId="0" applyFont="1" applyBorder="1" applyAlignment="1" applyProtection="1">
      <alignment horizontal="center" vertical="center" shrinkToFit="1"/>
    </xf>
    <xf numFmtId="0" fontId="0" fillId="0" borderId="48" xfId="0" applyFont="1" applyBorder="1" applyAlignment="1" applyProtection="1">
      <alignment horizontal="center" vertical="center" shrinkToFit="1"/>
    </xf>
    <xf numFmtId="0" fontId="0" fillId="0" borderId="49" xfId="0" applyFont="1" applyBorder="1" applyAlignment="1" applyProtection="1">
      <alignment horizontal="center" vertical="center" shrinkToFit="1"/>
    </xf>
    <xf numFmtId="0" fontId="0" fillId="0" borderId="50" xfId="0" applyFont="1" applyBorder="1" applyAlignment="1" applyProtection="1">
      <alignment horizontal="center" vertical="center" shrinkToFit="1"/>
    </xf>
    <xf numFmtId="180" fontId="0" fillId="0" borderId="22" xfId="0" applyNumberFormat="1" applyFont="1" applyBorder="1" applyAlignment="1" applyProtection="1">
      <alignment horizontal="right" vertical="center"/>
      <protection locked="0"/>
    </xf>
    <xf numFmtId="180" fontId="0" fillId="0" borderId="18" xfId="0" applyNumberFormat="1" applyFont="1" applyBorder="1" applyAlignment="1" applyProtection="1">
      <alignment horizontal="right" vertical="center"/>
      <protection locked="0"/>
    </xf>
    <xf numFmtId="180" fontId="0" fillId="0" borderId="51" xfId="0" applyNumberFormat="1" applyFont="1" applyBorder="1" applyAlignment="1" applyProtection="1">
      <alignment horizontal="right" vertical="center"/>
      <protection locked="0"/>
    </xf>
    <xf numFmtId="180" fontId="0" fillId="0" borderId="19" xfId="0" applyNumberFormat="1" applyFont="1" applyBorder="1" applyAlignment="1" applyProtection="1">
      <alignment horizontal="right" vertical="center"/>
      <protection locked="0"/>
    </xf>
    <xf numFmtId="0" fontId="0" fillId="0" borderId="45" xfId="0" applyBorder="1" applyAlignment="1" applyProtection="1">
      <alignment vertical="center" wrapText="1"/>
      <protection locked="0"/>
    </xf>
    <xf numFmtId="0" fontId="0" fillId="0" borderId="46" xfId="0" applyBorder="1" applyAlignment="1" applyProtection="1">
      <alignment vertical="center" wrapText="1"/>
      <protection locked="0"/>
    </xf>
    <xf numFmtId="0" fontId="0" fillId="0" borderId="52" xfId="0" applyBorder="1" applyAlignment="1" applyProtection="1">
      <alignment vertical="center" wrapText="1"/>
      <protection locked="0"/>
    </xf>
    <xf numFmtId="0" fontId="0" fillId="0" borderId="53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0" fillId="0" borderId="25" xfId="0" applyBorder="1" applyAlignment="1" applyProtection="1">
      <alignment vertical="center" wrapText="1"/>
      <protection locked="0"/>
    </xf>
    <xf numFmtId="0" fontId="0" fillId="0" borderId="48" xfId="0" applyBorder="1" applyAlignment="1" applyProtection="1">
      <alignment vertical="center" wrapText="1"/>
      <protection locked="0"/>
    </xf>
    <xf numFmtId="0" fontId="0" fillId="0" borderId="49" xfId="0" applyBorder="1" applyAlignment="1" applyProtection="1">
      <alignment vertical="center" wrapText="1"/>
      <protection locked="0"/>
    </xf>
    <xf numFmtId="0" fontId="0" fillId="0" borderId="54" xfId="0" applyBorder="1" applyAlignment="1" applyProtection="1">
      <alignment vertical="center" wrapText="1"/>
      <protection locked="0"/>
    </xf>
    <xf numFmtId="0" fontId="3" fillId="0" borderId="11" xfId="0" applyFont="1" applyBorder="1" applyAlignment="1" applyProtection="1">
      <alignment horizontal="center" vertical="top" wrapText="1"/>
    </xf>
    <xf numFmtId="0" fontId="3" fillId="0" borderId="55" xfId="0" applyFont="1" applyBorder="1" applyAlignment="1" applyProtection="1">
      <alignment horizontal="center" vertical="top" wrapText="1"/>
    </xf>
    <xf numFmtId="0" fontId="3" fillId="0" borderId="56" xfId="0" applyFont="1" applyBorder="1" applyAlignment="1" applyProtection="1">
      <alignment horizontal="center" vertical="top" wrapText="1"/>
    </xf>
    <xf numFmtId="0" fontId="3" fillId="0" borderId="36" xfId="0" applyFont="1" applyBorder="1" applyAlignment="1" applyProtection="1">
      <alignment horizontal="left" vertical="top" wrapText="1"/>
    </xf>
    <xf numFmtId="0" fontId="3" fillId="0" borderId="12" xfId="0" applyFont="1" applyBorder="1" applyAlignment="1" applyProtection="1">
      <alignment horizontal="left" vertical="top" wrapText="1"/>
    </xf>
    <xf numFmtId="0" fontId="3" fillId="0" borderId="0" xfId="0" applyFont="1" applyBorder="1" applyAlignment="1" applyProtection="1">
      <alignment horizontal="left" vertical="top" wrapText="1"/>
    </xf>
    <xf numFmtId="0" fontId="3" fillId="0" borderId="57" xfId="0" applyFont="1" applyBorder="1" applyAlignment="1" applyProtection="1">
      <alignment horizontal="left" vertical="top" wrapText="1"/>
    </xf>
    <xf numFmtId="0" fontId="3" fillId="0" borderId="27" xfId="0" applyFont="1" applyBorder="1" applyAlignment="1" applyProtection="1">
      <alignment horizontal="left" vertical="top" wrapText="1"/>
    </xf>
    <xf numFmtId="0" fontId="3" fillId="0" borderId="58" xfId="0" applyFont="1" applyBorder="1" applyAlignment="1" applyProtection="1">
      <alignment horizontal="left" vertical="top" wrapText="1"/>
    </xf>
    <xf numFmtId="0" fontId="8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right" vertical="center"/>
    </xf>
    <xf numFmtId="0" fontId="0" fillId="0" borderId="49" xfId="0" applyBorder="1" applyAlignment="1" applyProtection="1">
      <alignment horizontal="right" vertical="center"/>
    </xf>
    <xf numFmtId="0" fontId="0" fillId="0" borderId="29" xfId="0" applyBorder="1" applyAlignment="1" applyProtection="1">
      <alignment horizontal="center" vertical="center" shrinkToFit="1"/>
    </xf>
    <xf numFmtId="0" fontId="0" fillId="0" borderId="16" xfId="0" applyBorder="1" applyAlignment="1" applyProtection="1">
      <alignment horizontal="center" vertical="center" shrinkToFit="1"/>
    </xf>
    <xf numFmtId="0" fontId="0" fillId="0" borderId="59" xfId="0" applyBorder="1" applyAlignment="1" applyProtection="1">
      <alignment horizontal="center" vertical="center" shrinkToFit="1"/>
    </xf>
    <xf numFmtId="0" fontId="0" fillId="0" borderId="44" xfId="0" applyBorder="1" applyAlignment="1" applyProtection="1">
      <alignment horizontal="center" vertical="center" shrinkToFit="1"/>
    </xf>
    <xf numFmtId="0" fontId="0" fillId="0" borderId="60" xfId="0" applyBorder="1" applyAlignment="1" applyProtection="1">
      <alignment horizontal="center" vertical="center"/>
    </xf>
    <xf numFmtId="0" fontId="0" fillId="0" borderId="61" xfId="0" applyBorder="1" applyAlignment="1" applyProtection="1">
      <alignment horizontal="center" vertical="center"/>
    </xf>
    <xf numFmtId="38" fontId="0" fillId="0" borderId="3" xfId="2" applyFont="1" applyBorder="1" applyAlignment="1" applyProtection="1">
      <alignment horizontal="right" vertical="center"/>
    </xf>
    <xf numFmtId="38" fontId="0" fillId="0" borderId="1" xfId="2" applyFont="1" applyBorder="1" applyAlignment="1" applyProtection="1">
      <alignment horizontal="right" vertical="center"/>
    </xf>
    <xf numFmtId="0" fontId="0" fillId="0" borderId="62" xfId="0" applyBorder="1" applyAlignment="1" applyProtection="1">
      <alignment horizontal="distributed" vertical="center"/>
    </xf>
    <xf numFmtId="0" fontId="0" fillId="0" borderId="5" xfId="0" applyBorder="1" applyAlignment="1" applyProtection="1">
      <alignment horizontal="distributed" vertical="center"/>
    </xf>
    <xf numFmtId="0" fontId="0" fillId="0" borderId="26" xfId="0" applyBorder="1" applyAlignment="1" applyProtection="1">
      <alignment horizontal="distributed" vertical="center"/>
    </xf>
    <xf numFmtId="0" fontId="0" fillId="0" borderId="3" xfId="0" applyBorder="1" applyAlignment="1" applyProtection="1">
      <alignment horizontal="distributed" vertical="center"/>
    </xf>
    <xf numFmtId="0" fontId="0" fillId="0" borderId="35" xfId="0" applyBorder="1" applyAlignment="1" applyProtection="1">
      <alignment horizontal="distributed" vertical="center"/>
    </xf>
    <xf numFmtId="0" fontId="0" fillId="0" borderId="7" xfId="0" applyBorder="1" applyAlignment="1" applyProtection="1">
      <alignment horizontal="distributed" vertical="center"/>
    </xf>
    <xf numFmtId="0" fontId="0" fillId="0" borderId="62" xfId="0" applyBorder="1" applyAlignment="1" applyProtection="1">
      <alignment horizontal="center" vertical="center" textRotation="255"/>
    </xf>
    <xf numFmtId="0" fontId="0" fillId="0" borderId="26" xfId="0" applyBorder="1" applyAlignment="1" applyProtection="1">
      <alignment horizontal="center" vertical="center" textRotation="255"/>
    </xf>
    <xf numFmtId="0" fontId="0" fillId="0" borderId="35" xfId="0" applyBorder="1" applyAlignment="1" applyProtection="1">
      <alignment horizontal="center" vertical="center" textRotation="255"/>
    </xf>
    <xf numFmtId="38" fontId="0" fillId="0" borderId="7" xfId="2" applyFont="1" applyBorder="1" applyAlignment="1" applyProtection="1">
      <alignment horizontal="right" vertical="center"/>
    </xf>
    <xf numFmtId="38" fontId="0" fillId="0" borderId="11" xfId="2" applyFont="1" applyBorder="1" applyAlignment="1" applyProtection="1">
      <alignment horizontal="right" vertical="center"/>
    </xf>
    <xf numFmtId="38" fontId="0" fillId="0" borderId="39" xfId="2" applyFont="1" applyBorder="1" applyAlignment="1" applyProtection="1">
      <alignment horizontal="right" vertical="center"/>
    </xf>
    <xf numFmtId="38" fontId="0" fillId="0" borderId="13" xfId="2" applyFont="1" applyBorder="1" applyAlignment="1" applyProtection="1">
      <alignment horizontal="right" vertical="center"/>
    </xf>
    <xf numFmtId="0" fontId="3" fillId="0" borderId="41" xfId="0" applyFont="1" applyBorder="1" applyAlignment="1" applyProtection="1">
      <alignment horizontal="left"/>
    </xf>
    <xf numFmtId="0" fontId="0" fillId="0" borderId="33" xfId="0" applyBorder="1" applyAlignment="1" applyProtection="1">
      <alignment horizontal="center" vertical="center"/>
    </xf>
    <xf numFmtId="0" fontId="0" fillId="0" borderId="34" xfId="0" applyBorder="1" applyAlignment="1" applyProtection="1">
      <alignment horizontal="center" vertical="center"/>
    </xf>
    <xf numFmtId="0" fontId="0" fillId="0" borderId="41" xfId="0" applyBorder="1" applyAlignment="1" applyProtection="1">
      <alignment horizontal="center" vertical="center"/>
      <protection locked="0"/>
    </xf>
    <xf numFmtId="0" fontId="0" fillId="0" borderId="41" xfId="0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0" fillId="0" borderId="29" xfId="0" applyBorder="1" applyAlignment="1" applyProtection="1">
      <alignment horizontal="center" vertical="center"/>
    </xf>
    <xf numFmtId="38" fontId="0" fillId="0" borderId="29" xfId="2" applyFont="1" applyBorder="1" applyAlignment="1" applyProtection="1">
      <alignment horizontal="right" vertical="center"/>
      <protection locked="0"/>
    </xf>
    <xf numFmtId="38" fontId="0" fillId="0" borderId="16" xfId="2" applyFont="1" applyBorder="1" applyAlignment="1" applyProtection="1">
      <alignment horizontal="right" vertical="center"/>
      <protection locked="0"/>
    </xf>
    <xf numFmtId="0" fontId="3" fillId="0" borderId="63" xfId="0" applyFont="1" applyBorder="1" applyAlignment="1" applyProtection="1">
      <alignment horizontal="center" vertical="center"/>
    </xf>
    <xf numFmtId="0" fontId="3" fillId="0" borderId="47" xfId="0" applyFont="1" applyBorder="1" applyAlignment="1" applyProtection="1">
      <alignment horizontal="center" vertical="center"/>
    </xf>
    <xf numFmtId="179" fontId="3" fillId="0" borderId="63" xfId="1" applyNumberFormat="1" applyFont="1" applyBorder="1" applyAlignment="1" applyProtection="1">
      <alignment horizontal="center" vertical="center"/>
      <protection locked="0"/>
    </xf>
    <xf numFmtId="179" fontId="3" fillId="0" borderId="46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38" fontId="0" fillId="0" borderId="3" xfId="2" applyFont="1" applyBorder="1" applyAlignment="1" applyProtection="1">
      <alignment horizontal="right" vertical="center"/>
      <protection locked="0"/>
    </xf>
    <xf numFmtId="38" fontId="0" fillId="0" borderId="1" xfId="2" applyFont="1" applyBorder="1" applyAlignment="1" applyProtection="1">
      <alignment horizontal="right" vertical="center"/>
      <protection locked="0"/>
    </xf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179" fontId="3" fillId="0" borderId="1" xfId="1" applyNumberFormat="1" applyFont="1" applyBorder="1" applyAlignment="1" applyProtection="1">
      <alignment horizontal="center" vertical="center"/>
      <protection locked="0"/>
    </xf>
    <xf numFmtId="179" fontId="3" fillId="0" borderId="20" xfId="1" applyNumberFormat="1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left" vertical="center" shrinkToFit="1"/>
      <protection locked="0"/>
    </xf>
    <xf numFmtId="0" fontId="3" fillId="0" borderId="56" xfId="0" applyFont="1" applyBorder="1" applyAlignment="1" applyProtection="1">
      <alignment horizontal="center" vertical="center"/>
    </xf>
    <xf numFmtId="0" fontId="3" fillId="0" borderId="58" xfId="0" applyFont="1" applyBorder="1" applyAlignment="1" applyProtection="1">
      <alignment horizontal="center" vertical="center"/>
    </xf>
    <xf numFmtId="179" fontId="3" fillId="0" borderId="56" xfId="1" applyNumberFormat="1" applyFont="1" applyBorder="1" applyAlignment="1" applyProtection="1">
      <alignment horizontal="center" vertical="center"/>
      <protection locked="0"/>
    </xf>
    <xf numFmtId="179" fontId="3" fillId="0" borderId="27" xfId="1" applyNumberFormat="1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left" vertical="center" shrinkToFit="1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36" xfId="0" applyBorder="1" applyAlignment="1" applyProtection="1">
      <alignment horizontal="left" vertical="center"/>
      <protection locked="0"/>
    </xf>
    <xf numFmtId="0" fontId="0" fillId="0" borderId="37" xfId="0" applyBorder="1" applyAlignment="1" applyProtection="1">
      <alignment horizontal="left" vertical="center"/>
      <protection locked="0"/>
    </xf>
    <xf numFmtId="0" fontId="0" fillId="0" borderId="55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25" xfId="0" applyBorder="1" applyAlignment="1" applyProtection="1">
      <alignment horizontal="left" vertical="center"/>
      <protection locked="0"/>
    </xf>
    <xf numFmtId="0" fontId="0" fillId="0" borderId="26" xfId="0" applyBorder="1" applyAlignment="1" applyProtection="1">
      <alignment horizontal="distributed" vertical="center" shrinkToFit="1"/>
    </xf>
    <xf numFmtId="0" fontId="0" fillId="0" borderId="3" xfId="0" applyBorder="1" applyAlignment="1" applyProtection="1">
      <alignment horizontal="distributed" vertical="center" shrinkToFit="1"/>
    </xf>
    <xf numFmtId="0" fontId="0" fillId="0" borderId="40" xfId="0" applyBorder="1" applyAlignment="1" applyProtection="1">
      <alignment horizontal="distributed" vertical="center" shrinkToFit="1"/>
    </xf>
    <xf numFmtId="0" fontId="0" fillId="0" borderId="9" xfId="0" applyBorder="1" applyAlignment="1" applyProtection="1">
      <alignment horizontal="distributed" vertical="center" shrinkToFit="1"/>
    </xf>
    <xf numFmtId="0" fontId="0" fillId="0" borderId="12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38" fontId="0" fillId="0" borderId="7" xfId="2" applyFont="1" applyBorder="1" applyAlignment="1" applyProtection="1">
      <alignment horizontal="right" vertical="center"/>
      <protection locked="0"/>
    </xf>
    <xf numFmtId="38" fontId="0" fillId="0" borderId="11" xfId="2" applyFont="1" applyBorder="1" applyAlignment="1" applyProtection="1">
      <alignment horizontal="right" vertical="center"/>
      <protection locked="0"/>
    </xf>
    <xf numFmtId="0" fontId="0" fillId="0" borderId="64" xfId="0" applyBorder="1" applyAlignment="1" applyProtection="1">
      <alignment horizontal="center" vertical="center" shrinkToFit="1"/>
    </xf>
    <xf numFmtId="0" fontId="0" fillId="0" borderId="58" xfId="0" applyBorder="1" applyAlignment="1" applyProtection="1">
      <alignment horizontal="center" vertical="center" shrinkToFit="1"/>
    </xf>
    <xf numFmtId="0" fontId="0" fillId="0" borderId="20" xfId="0" applyBorder="1" applyAlignment="1" applyProtection="1">
      <alignment horizontal="center" vertical="center"/>
    </xf>
    <xf numFmtId="0" fontId="5" fillId="0" borderId="40" xfId="0" applyFont="1" applyBorder="1" applyAlignment="1" applyProtection="1">
      <alignment horizontal="distributed" vertical="center" shrinkToFit="1"/>
    </xf>
    <xf numFmtId="0" fontId="5" fillId="0" borderId="9" xfId="0" applyFont="1" applyBorder="1" applyAlignment="1" applyProtection="1">
      <alignment horizontal="distributed" vertical="center" shrinkToFit="1"/>
    </xf>
    <xf numFmtId="0" fontId="3" fillId="0" borderId="65" xfId="0" applyFont="1" applyBorder="1" applyAlignment="1" applyProtection="1">
      <alignment horizontal="distributed" vertical="center" shrinkToFit="1"/>
    </xf>
    <xf numFmtId="0" fontId="3" fillId="0" borderId="18" xfId="0" applyFont="1" applyBorder="1" applyAlignment="1" applyProtection="1">
      <alignment horizontal="distributed" vertical="center" shrinkToFit="1"/>
    </xf>
    <xf numFmtId="0" fontId="0" fillId="0" borderId="14" xfId="0" applyBorder="1" applyAlignment="1" applyProtection="1">
      <alignment horizontal="center" vertical="center"/>
    </xf>
    <xf numFmtId="0" fontId="0" fillId="0" borderId="39" xfId="0" applyBorder="1" applyAlignment="1" applyProtection="1">
      <alignment horizontal="center" vertical="center"/>
    </xf>
    <xf numFmtId="0" fontId="0" fillId="0" borderId="39" xfId="0" applyBorder="1" applyAlignment="1" applyProtection="1">
      <alignment horizontal="center" vertical="center" shrinkToFit="1"/>
    </xf>
    <xf numFmtId="0" fontId="0" fillId="0" borderId="66" xfId="0" applyBorder="1" applyAlignment="1" applyProtection="1">
      <alignment horizontal="left" vertical="center"/>
      <protection locked="0"/>
    </xf>
    <xf numFmtId="0" fontId="0" fillId="0" borderId="49" xfId="0" applyBorder="1" applyAlignment="1" applyProtection="1">
      <alignment horizontal="left" vertical="center"/>
      <protection locked="0"/>
    </xf>
    <xf numFmtId="0" fontId="0" fillId="0" borderId="54" xfId="0" applyBorder="1" applyAlignment="1" applyProtection="1">
      <alignment horizontal="left" vertical="center"/>
      <protection locked="0"/>
    </xf>
    <xf numFmtId="0" fontId="4" fillId="0" borderId="26" xfId="0" applyFont="1" applyBorder="1" applyAlignment="1" applyProtection="1">
      <alignment horizontal="distributed" vertical="center" shrinkToFit="1"/>
    </xf>
    <xf numFmtId="0" fontId="4" fillId="0" borderId="3" xfId="0" applyFont="1" applyBorder="1" applyAlignment="1" applyProtection="1">
      <alignment horizontal="distributed" vertical="center" shrinkToFit="1"/>
    </xf>
    <xf numFmtId="0" fontId="0" fillId="0" borderId="0" xfId="0" applyFont="1" applyAlignment="1" applyProtection="1">
      <alignment horizontal="right" vertical="center"/>
    </xf>
    <xf numFmtId="0" fontId="0" fillId="0" borderId="0" xfId="0" applyFont="1" applyAlignment="1" applyProtection="1">
      <alignment horizontal="right" vertical="center"/>
      <protection locked="0"/>
    </xf>
    <xf numFmtId="0" fontId="8" fillId="0" borderId="3" xfId="0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 shrinkToFit="1"/>
    </xf>
    <xf numFmtId="0" fontId="3" fillId="0" borderId="0" xfId="0" applyFont="1" applyAlignment="1" applyProtection="1">
      <alignment horizontal="left" vertical="top"/>
    </xf>
    <xf numFmtId="0" fontId="3" fillId="0" borderId="46" xfId="0" applyFont="1" applyBorder="1" applyAlignment="1" applyProtection="1">
      <alignment horizontal="left" vertical="center"/>
    </xf>
    <xf numFmtId="0" fontId="0" fillId="0" borderId="35" xfId="0" applyBorder="1" applyAlignment="1" applyProtection="1">
      <alignment horizontal="distributed" vertical="center" shrinkToFit="1"/>
    </xf>
    <xf numFmtId="0" fontId="0" fillId="0" borderId="7" xfId="0" applyBorder="1" applyAlignment="1" applyProtection="1">
      <alignment horizontal="distributed" vertical="center" shrinkToFit="1"/>
    </xf>
    <xf numFmtId="181" fontId="0" fillId="0" borderId="1" xfId="2" applyNumberFormat="1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top" wrapText="1"/>
    </xf>
    <xf numFmtId="0" fontId="0" fillId="0" borderId="27" xfId="0" applyFont="1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38" fontId="0" fillId="0" borderId="36" xfId="2" applyFont="1" applyBorder="1" applyAlignment="1" applyProtection="1">
      <alignment horizontal="right" vertical="center"/>
      <protection locked="0"/>
    </xf>
    <xf numFmtId="0" fontId="0" fillId="0" borderId="41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distributed" vertical="center"/>
      <protection locked="0"/>
    </xf>
    <xf numFmtId="0" fontId="0" fillId="0" borderId="35" xfId="0" applyBorder="1" applyAlignment="1" applyProtection="1">
      <alignment horizontal="center" vertical="center" shrinkToFit="1"/>
      <protection locked="0"/>
    </xf>
    <xf numFmtId="0" fontId="0" fillId="0" borderId="7" xfId="0" applyBorder="1" applyAlignment="1" applyProtection="1">
      <alignment horizontal="left" vertical="center" shrinkToFit="1"/>
      <protection locked="0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3"/>
  <sheetViews>
    <sheetView tabSelected="1" topLeftCell="A14" zoomScale="75" workbookViewId="0">
      <selection activeCell="Y37" sqref="Y37:Y38"/>
    </sheetView>
  </sheetViews>
  <sheetFormatPr defaultColWidth="9" defaultRowHeight="13.2"/>
  <cols>
    <col min="1" max="2" width="12.44140625" style="92" customWidth="1"/>
    <col min="3" max="3" width="4.88671875" style="92" customWidth="1"/>
    <col min="4" max="4" width="2.44140625" style="92" customWidth="1"/>
    <col min="5" max="5" width="10" style="92" customWidth="1"/>
    <col min="6" max="6" width="2.44140625" style="92" customWidth="1"/>
    <col min="7" max="7" width="10" style="92" customWidth="1"/>
    <col min="8" max="8" width="2.44140625" style="92" customWidth="1"/>
    <col min="9" max="9" width="7.33203125" style="92" customWidth="1"/>
    <col min="10" max="11" width="2.6640625" style="92" customWidth="1"/>
    <col min="12" max="12" width="10" style="92" customWidth="1"/>
    <col min="13" max="14" width="2.44140625" style="92" customWidth="1"/>
    <col min="15" max="15" width="10" style="92" customWidth="1"/>
    <col min="16" max="16" width="2.44140625" style="92" customWidth="1"/>
    <col min="17" max="18" width="10.33203125" style="92" customWidth="1"/>
    <col min="19" max="19" width="2.88671875" style="92" customWidth="1"/>
    <col min="20" max="20" width="2.44140625" style="92" customWidth="1"/>
    <col min="21" max="21" width="3.77734375" style="92" customWidth="1"/>
    <col min="22" max="22" width="13.6640625" style="92" customWidth="1"/>
    <col min="23" max="23" width="2.77734375" style="92" customWidth="1"/>
    <col min="24" max="27" width="11.6640625" style="92" customWidth="1"/>
    <col min="28" max="16384" width="9" style="92"/>
  </cols>
  <sheetData>
    <row r="1" spans="1:27" s="39" customFormat="1" ht="15" customHeight="1">
      <c r="A1" s="38"/>
      <c r="X1" s="40"/>
      <c r="Y1" s="40"/>
      <c r="Z1" s="40"/>
      <c r="AA1" s="40"/>
    </row>
    <row r="2" spans="1:27" ht="15" customHeight="1">
      <c r="A2" s="41" t="s">
        <v>69</v>
      </c>
      <c r="B2" s="42"/>
      <c r="C2" s="42"/>
      <c r="D2" s="42"/>
      <c r="E2" s="151" t="s">
        <v>82</v>
      </c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43"/>
      <c r="S2" s="43"/>
      <c r="T2" s="43"/>
      <c r="U2" s="43"/>
      <c r="V2" s="43"/>
      <c r="W2" s="43"/>
      <c r="X2" s="44"/>
      <c r="Y2" s="152"/>
      <c r="Z2" s="152"/>
      <c r="AA2" s="45"/>
    </row>
    <row r="3" spans="1:27" ht="15" customHeight="1">
      <c r="A3" s="42"/>
      <c r="B3" s="42"/>
      <c r="C3" s="42"/>
      <c r="D3" s="42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43"/>
      <c r="S3" s="43"/>
      <c r="T3" s="43"/>
      <c r="U3" s="43"/>
      <c r="V3" s="43"/>
      <c r="W3" s="43"/>
      <c r="X3" s="155" t="s">
        <v>74</v>
      </c>
      <c r="Y3" s="156"/>
      <c r="Z3" s="156"/>
      <c r="AA3" s="46"/>
    </row>
    <row r="4" spans="1:27" ht="15" customHeight="1">
      <c r="A4" s="42"/>
      <c r="B4" s="42"/>
      <c r="C4" s="42"/>
      <c r="D4" s="42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43"/>
      <c r="S4" s="43"/>
      <c r="T4" s="43"/>
      <c r="U4" s="43"/>
      <c r="V4" s="43"/>
      <c r="W4" s="43"/>
      <c r="X4" s="155"/>
      <c r="Y4" s="156"/>
      <c r="Z4" s="156"/>
      <c r="AA4" s="47"/>
    </row>
    <row r="5" spans="1:27" ht="15" customHeight="1">
      <c r="A5" s="41" t="s">
        <v>70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3"/>
      <c r="S5" s="43"/>
      <c r="T5" s="43"/>
      <c r="U5" s="43"/>
      <c r="V5" s="43"/>
      <c r="W5" s="43"/>
      <c r="X5" s="42"/>
      <c r="Y5" s="119"/>
      <c r="Z5" s="45"/>
      <c r="AA5" s="45"/>
    </row>
    <row r="6" spans="1:27" ht="15" customHeight="1">
      <c r="A6" s="41" t="s">
        <v>71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3"/>
      <c r="S6" s="43"/>
      <c r="T6" s="43"/>
      <c r="U6" s="43"/>
      <c r="V6" s="43"/>
      <c r="W6" s="43"/>
      <c r="X6" s="121" t="s">
        <v>75</v>
      </c>
      <c r="Y6" s="121" t="s">
        <v>76</v>
      </c>
      <c r="Z6" s="48" t="s">
        <v>78</v>
      </c>
      <c r="AA6" s="48" t="s">
        <v>77</v>
      </c>
    </row>
    <row r="7" spans="1:27" ht="15" customHeight="1">
      <c r="A7" s="49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3"/>
      <c r="S7" s="43"/>
      <c r="T7" s="43"/>
      <c r="U7" s="43"/>
      <c r="V7" s="43"/>
      <c r="W7" s="43"/>
      <c r="X7" s="238"/>
      <c r="Y7" s="194"/>
      <c r="Z7" s="239"/>
      <c r="AA7" s="239"/>
    </row>
    <row r="8" spans="1:27" ht="15" customHeight="1">
      <c r="A8" s="237" t="s">
        <v>87</v>
      </c>
      <c r="B8" s="237"/>
      <c r="C8" s="236" t="s">
        <v>72</v>
      </c>
      <c r="D8" s="236"/>
      <c r="E8" s="236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3"/>
      <c r="S8" s="43"/>
      <c r="T8" s="43"/>
      <c r="U8" s="43"/>
      <c r="V8" s="43"/>
      <c r="W8" s="43"/>
      <c r="X8" s="238"/>
      <c r="Y8" s="194"/>
      <c r="Z8" s="239"/>
      <c r="AA8" s="239"/>
    </row>
    <row r="9" spans="1:27" ht="15" customHeight="1">
      <c r="A9" s="49"/>
      <c r="B9" s="42"/>
      <c r="C9" s="42"/>
      <c r="D9" s="42"/>
      <c r="E9" s="34"/>
      <c r="F9" s="34"/>
      <c r="G9" s="34"/>
      <c r="H9" s="34"/>
      <c r="I9" s="34"/>
      <c r="J9" s="34"/>
      <c r="K9" s="34"/>
      <c r="L9" s="34"/>
      <c r="M9" s="34"/>
      <c r="N9" s="42"/>
      <c r="O9" s="42"/>
      <c r="P9" s="42"/>
      <c r="Q9" s="42"/>
      <c r="R9" s="43"/>
      <c r="S9" s="43"/>
      <c r="T9" s="43"/>
      <c r="U9" s="43"/>
      <c r="V9" s="43"/>
      <c r="W9" s="43"/>
      <c r="X9" s="238"/>
      <c r="Y9" s="194"/>
      <c r="Z9" s="239"/>
      <c r="AA9" s="239"/>
    </row>
    <row r="10" spans="1:27" ht="15" customHeight="1">
      <c r="A10" s="49"/>
      <c r="B10" s="42"/>
      <c r="C10" s="42"/>
      <c r="D10" s="50"/>
      <c r="E10" s="35"/>
      <c r="F10" s="35"/>
      <c r="G10" s="35"/>
      <c r="H10" s="35"/>
      <c r="I10" s="35"/>
      <c r="J10" s="35"/>
      <c r="K10" s="35"/>
      <c r="L10" s="35"/>
      <c r="M10" s="247" t="s">
        <v>73</v>
      </c>
      <c r="N10" s="42"/>
      <c r="O10" s="42"/>
      <c r="P10" s="42"/>
      <c r="Q10" s="42"/>
      <c r="R10" s="43"/>
      <c r="S10" s="43"/>
      <c r="T10" s="43"/>
      <c r="U10" s="43"/>
      <c r="V10" s="43"/>
      <c r="W10" s="43"/>
      <c r="X10" s="42"/>
      <c r="Y10" s="51"/>
      <c r="Z10" s="51"/>
      <c r="AA10" s="51"/>
    </row>
    <row r="11" spans="1:27" ht="18" customHeight="1">
      <c r="A11" s="52" t="s">
        <v>0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153" t="s">
        <v>67</v>
      </c>
      <c r="V11" s="153"/>
      <c r="W11" s="153"/>
      <c r="X11" s="153"/>
      <c r="Y11" s="27"/>
      <c r="Z11" s="154"/>
      <c r="AA11" s="154"/>
    </row>
    <row r="12" spans="1:27" ht="18" customHeight="1" thickBot="1">
      <c r="A12" s="52"/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157" t="s">
        <v>35</v>
      </c>
      <c r="N12" s="157"/>
      <c r="O12" s="157"/>
      <c r="P12" s="52"/>
      <c r="Q12" s="52"/>
      <c r="R12" s="52"/>
      <c r="S12" s="52"/>
      <c r="T12" s="52"/>
      <c r="U12" s="153"/>
      <c r="V12" s="153"/>
      <c r="W12" s="153"/>
      <c r="X12" s="53">
        <v>12</v>
      </c>
      <c r="Y12" s="52"/>
      <c r="Z12" s="158" t="s">
        <v>25</v>
      </c>
      <c r="AA12" s="158"/>
    </row>
    <row r="13" spans="1:27" ht="18" customHeight="1" thickBot="1">
      <c r="A13" s="54" t="s">
        <v>1</v>
      </c>
      <c r="B13" s="110" t="s">
        <v>2</v>
      </c>
      <c r="C13" s="159" t="s">
        <v>3</v>
      </c>
      <c r="D13" s="159"/>
      <c r="E13" s="159" t="s">
        <v>11</v>
      </c>
      <c r="F13" s="159"/>
      <c r="G13" s="159" t="s">
        <v>4</v>
      </c>
      <c r="H13" s="159"/>
      <c r="I13" s="159" t="s">
        <v>5</v>
      </c>
      <c r="J13" s="159"/>
      <c r="K13" s="159"/>
      <c r="L13" s="159" t="s">
        <v>12</v>
      </c>
      <c r="M13" s="159"/>
      <c r="N13" s="160" t="s">
        <v>13</v>
      </c>
      <c r="O13" s="161"/>
      <c r="P13" s="162"/>
      <c r="Q13" s="55"/>
      <c r="R13" s="55"/>
      <c r="S13" s="55"/>
      <c r="T13" s="52"/>
      <c r="U13" s="163"/>
      <c r="V13" s="164"/>
      <c r="W13" s="164"/>
      <c r="X13" s="56" t="s">
        <v>54</v>
      </c>
      <c r="Y13" s="56" t="s">
        <v>55</v>
      </c>
      <c r="Z13" s="56" t="s">
        <v>56</v>
      </c>
      <c r="AA13" s="57" t="s">
        <v>57</v>
      </c>
    </row>
    <row r="14" spans="1:27" ht="18" customHeight="1" thickTop="1">
      <c r="A14" s="31"/>
      <c r="B14" s="33"/>
      <c r="C14" s="1"/>
      <c r="D14" s="2" t="s">
        <v>8</v>
      </c>
      <c r="E14" s="108"/>
      <c r="F14" s="2" t="s">
        <v>22</v>
      </c>
      <c r="G14" s="113">
        <f>C14*E14</f>
        <v>0</v>
      </c>
      <c r="H14" s="2" t="s">
        <v>22</v>
      </c>
      <c r="I14" s="165">
        <f>G14*12</f>
        <v>0</v>
      </c>
      <c r="J14" s="166"/>
      <c r="K14" s="2" t="s">
        <v>22</v>
      </c>
      <c r="L14" s="108"/>
      <c r="M14" s="2" t="s">
        <v>22</v>
      </c>
      <c r="N14" s="20"/>
      <c r="O14" s="28">
        <f>C14*L14</f>
        <v>0</v>
      </c>
      <c r="P14" s="3" t="s">
        <v>22</v>
      </c>
      <c r="Q14" s="27"/>
      <c r="R14" s="27"/>
      <c r="S14" s="27"/>
      <c r="T14" s="52"/>
      <c r="U14" s="167" t="s">
        <v>65</v>
      </c>
      <c r="V14" s="168"/>
      <c r="W14" s="60"/>
      <c r="X14" s="61">
        <f>(G18*X12/1000)*5</f>
        <v>0</v>
      </c>
      <c r="Y14" s="62">
        <f>(I18/1000)*5</f>
        <v>0</v>
      </c>
      <c r="Z14" s="62">
        <f>((I18/1000)*95%)*5</f>
        <v>0</v>
      </c>
      <c r="AA14" s="63">
        <f>((I18/1000)*95%)*5</f>
        <v>0</v>
      </c>
    </row>
    <row r="15" spans="1:27" ht="18" customHeight="1">
      <c r="A15" s="32"/>
      <c r="B15" s="122"/>
      <c r="C15" s="1"/>
      <c r="D15" s="2" t="s">
        <v>8</v>
      </c>
      <c r="E15" s="108"/>
      <c r="F15" s="2" t="s">
        <v>22</v>
      </c>
      <c r="G15" s="113">
        <f>C15*E15</f>
        <v>0</v>
      </c>
      <c r="H15" s="2" t="s">
        <v>22</v>
      </c>
      <c r="I15" s="165">
        <f>G15*12</f>
        <v>0</v>
      </c>
      <c r="J15" s="166"/>
      <c r="K15" s="2" t="s">
        <v>22</v>
      </c>
      <c r="L15" s="108"/>
      <c r="M15" s="2" t="s">
        <v>22</v>
      </c>
      <c r="N15" s="20"/>
      <c r="O15" s="28">
        <f>C15*L15</f>
        <v>0</v>
      </c>
      <c r="P15" s="3" t="s">
        <v>22</v>
      </c>
      <c r="Q15" s="27"/>
      <c r="R15" s="27"/>
      <c r="S15" s="27"/>
      <c r="T15" s="52"/>
      <c r="U15" s="169" t="s">
        <v>66</v>
      </c>
      <c r="V15" s="170"/>
      <c r="W15" s="97"/>
      <c r="X15" s="112">
        <f>(G19*X12/1000)*5</f>
        <v>0</v>
      </c>
      <c r="Y15" s="112">
        <f>(I19/1000)*5</f>
        <v>0</v>
      </c>
      <c r="Z15" s="112">
        <f>(I19/1000)*5</f>
        <v>0</v>
      </c>
      <c r="AA15" s="14">
        <f>(I19/1000)*5</f>
        <v>0</v>
      </c>
    </row>
    <row r="16" spans="1:27" ht="18" customHeight="1" thickBot="1">
      <c r="A16" s="32"/>
      <c r="B16" s="122"/>
      <c r="C16" s="1"/>
      <c r="D16" s="2" t="s">
        <v>8</v>
      </c>
      <c r="E16" s="108"/>
      <c r="F16" s="2" t="s">
        <v>22</v>
      </c>
      <c r="G16" s="113">
        <f>C16*E16</f>
        <v>0</v>
      </c>
      <c r="H16" s="2" t="s">
        <v>22</v>
      </c>
      <c r="I16" s="165">
        <f>G16*12</f>
        <v>0</v>
      </c>
      <c r="J16" s="166"/>
      <c r="K16" s="2" t="s">
        <v>22</v>
      </c>
      <c r="L16" s="108"/>
      <c r="M16" s="2" t="s">
        <v>22</v>
      </c>
      <c r="N16" s="20"/>
      <c r="O16" s="28">
        <f>C16*L16</f>
        <v>0</v>
      </c>
      <c r="P16" s="3" t="s">
        <v>22</v>
      </c>
      <c r="Q16" s="27"/>
      <c r="R16" s="27"/>
      <c r="S16" s="27"/>
      <c r="T16" s="52"/>
      <c r="U16" s="171" t="s">
        <v>6</v>
      </c>
      <c r="V16" s="172"/>
      <c r="W16" s="105"/>
      <c r="X16" s="114">
        <f>X14+X15</f>
        <v>0</v>
      </c>
      <c r="Y16" s="114">
        <f>Y14+Y15</f>
        <v>0</v>
      </c>
      <c r="Z16" s="114">
        <f>Z14+Z15</f>
        <v>0</v>
      </c>
      <c r="AA16" s="7">
        <f>AA14+AA15</f>
        <v>0</v>
      </c>
    </row>
    <row r="17" spans="1:27" ht="18" customHeight="1" thickBot="1">
      <c r="A17" s="32"/>
      <c r="B17" s="122"/>
      <c r="C17" s="1"/>
      <c r="D17" s="2" t="s">
        <v>8</v>
      </c>
      <c r="E17" s="108"/>
      <c r="F17" s="2" t="s">
        <v>22</v>
      </c>
      <c r="G17" s="113">
        <f>C17*E17</f>
        <v>0</v>
      </c>
      <c r="H17" s="2" t="s">
        <v>22</v>
      </c>
      <c r="I17" s="165">
        <f>G17*12</f>
        <v>0</v>
      </c>
      <c r="J17" s="166"/>
      <c r="K17" s="2" t="s">
        <v>22</v>
      </c>
      <c r="L17" s="108"/>
      <c r="M17" s="2" t="s">
        <v>22</v>
      </c>
      <c r="N17" s="20"/>
      <c r="O17" s="28">
        <f>C17*L17</f>
        <v>0</v>
      </c>
      <c r="P17" s="3" t="s">
        <v>22</v>
      </c>
      <c r="Q17" s="27"/>
      <c r="R17" s="27"/>
      <c r="S17" s="27"/>
      <c r="T17" s="52"/>
      <c r="U17" s="64" t="s">
        <v>23</v>
      </c>
      <c r="V17" s="65">
        <v>0.9</v>
      </c>
      <c r="W17" s="66" t="s">
        <v>24</v>
      </c>
      <c r="X17" s="8">
        <f>X16*$V$17</f>
        <v>0</v>
      </c>
      <c r="Y17" s="8">
        <f>Y16*$V$17</f>
        <v>0</v>
      </c>
      <c r="Z17" s="8">
        <f>(Z16*$V$17)*95%</f>
        <v>0</v>
      </c>
      <c r="AA17" s="9">
        <f>(AA16*$V$17)*95%</f>
        <v>0</v>
      </c>
    </row>
    <row r="18" spans="1:27" ht="18" customHeight="1">
      <c r="A18" s="103" t="s">
        <v>10</v>
      </c>
      <c r="B18" s="248"/>
      <c r="C18" s="59">
        <f>SUM(C14:C17)</f>
        <v>0</v>
      </c>
      <c r="D18" s="2" t="s">
        <v>8</v>
      </c>
      <c r="E18" s="113">
        <f>SUM(E14:E17)</f>
        <v>0</v>
      </c>
      <c r="F18" s="2" t="s">
        <v>22</v>
      </c>
      <c r="G18" s="113">
        <f>SUM(G14:G17)</f>
        <v>0</v>
      </c>
      <c r="H18" s="2" t="s">
        <v>22</v>
      </c>
      <c r="I18" s="165">
        <f>SUM(G18*12)</f>
        <v>0</v>
      </c>
      <c r="J18" s="166"/>
      <c r="K18" s="2" t="s">
        <v>22</v>
      </c>
      <c r="L18" s="113">
        <f>SUM(L14:L17)</f>
        <v>0</v>
      </c>
      <c r="M18" s="2" t="s">
        <v>22</v>
      </c>
      <c r="N18" s="20"/>
      <c r="O18" s="28">
        <f>SUM(O14:O17)</f>
        <v>0</v>
      </c>
      <c r="P18" s="3" t="s">
        <v>22</v>
      </c>
      <c r="Q18" s="27"/>
      <c r="R18" s="27"/>
      <c r="S18" s="27"/>
      <c r="T18" s="52"/>
      <c r="U18" s="173" t="s">
        <v>29</v>
      </c>
      <c r="V18" s="116" t="s">
        <v>26</v>
      </c>
      <c r="W18" s="67"/>
      <c r="X18" s="4"/>
      <c r="Y18" s="4"/>
      <c r="Z18" s="4"/>
      <c r="AA18" s="25"/>
    </row>
    <row r="19" spans="1:27" ht="18" customHeight="1" thickBot="1">
      <c r="A19" s="99" t="s">
        <v>7</v>
      </c>
      <c r="B19" s="6"/>
      <c r="C19" s="10"/>
      <c r="D19" s="11" t="s">
        <v>9</v>
      </c>
      <c r="E19" s="106"/>
      <c r="F19" s="11" t="s">
        <v>22</v>
      </c>
      <c r="G19" s="115">
        <f>C19*E19</f>
        <v>0</v>
      </c>
      <c r="H19" s="11" t="s">
        <v>22</v>
      </c>
      <c r="I19" s="176">
        <f>G19*12</f>
        <v>0</v>
      </c>
      <c r="J19" s="177"/>
      <c r="K19" s="11" t="s">
        <v>22</v>
      </c>
      <c r="L19" s="106"/>
      <c r="M19" s="11" t="s">
        <v>22</v>
      </c>
      <c r="N19" s="68"/>
      <c r="O19" s="249"/>
      <c r="P19" s="69" t="s">
        <v>22</v>
      </c>
      <c r="Q19" s="27"/>
      <c r="R19" s="27"/>
      <c r="S19" s="27"/>
      <c r="T19" s="52"/>
      <c r="U19" s="174"/>
      <c r="V19" s="117" t="s">
        <v>27</v>
      </c>
      <c r="W19" s="98"/>
      <c r="X19" s="112">
        <f>(B34*F34*X12/1000/12)*5</f>
        <v>0</v>
      </c>
      <c r="Y19" s="112">
        <f>($B$34*$F$34/1000)*5</f>
        <v>0</v>
      </c>
      <c r="Z19" s="112">
        <f>($B$34*$F$34/1000)*5</f>
        <v>0</v>
      </c>
      <c r="AA19" s="14">
        <f>($B$34*$F$34/1000)*5</f>
        <v>0</v>
      </c>
    </row>
    <row r="20" spans="1:27" ht="18" customHeight="1" thickTop="1" thickBot="1">
      <c r="A20" s="70" t="s">
        <v>6</v>
      </c>
      <c r="B20" s="71"/>
      <c r="C20" s="72"/>
      <c r="D20" s="12"/>
      <c r="E20" s="102">
        <f>SUM(E18:E19)</f>
        <v>0</v>
      </c>
      <c r="F20" s="12" t="s">
        <v>22</v>
      </c>
      <c r="G20" s="102">
        <f>SUM(G18:G19)</f>
        <v>0</v>
      </c>
      <c r="H20" s="12" t="s">
        <v>22</v>
      </c>
      <c r="I20" s="178">
        <f>SUM(G20*12)</f>
        <v>0</v>
      </c>
      <c r="J20" s="179"/>
      <c r="K20" s="12" t="s">
        <v>22</v>
      </c>
      <c r="L20" s="102">
        <f>SUM(L18:L19)</f>
        <v>0</v>
      </c>
      <c r="M20" s="12" t="s">
        <v>22</v>
      </c>
      <c r="N20" s="21"/>
      <c r="O20" s="29">
        <f>SUM(O18:O19)</f>
        <v>0</v>
      </c>
      <c r="P20" s="13" t="s">
        <v>22</v>
      </c>
      <c r="Q20" s="27"/>
      <c r="R20" s="27"/>
      <c r="S20" s="27"/>
      <c r="T20" s="52"/>
      <c r="U20" s="174"/>
      <c r="V20" s="117" t="s">
        <v>62</v>
      </c>
      <c r="W20" s="98"/>
      <c r="X20" s="107"/>
      <c r="Y20" s="107"/>
      <c r="Z20" s="107"/>
      <c r="AA20" s="5"/>
    </row>
    <row r="21" spans="1:27" ht="18" customHeight="1" thickBot="1">
      <c r="A21" s="45"/>
      <c r="B21" s="52"/>
      <c r="C21" s="52"/>
      <c r="D21" s="52"/>
      <c r="E21" s="52"/>
      <c r="F21" s="52"/>
      <c r="G21" s="180" t="s">
        <v>68</v>
      </c>
      <c r="H21" s="180"/>
      <c r="I21" s="180"/>
      <c r="J21" s="180"/>
      <c r="K21" s="180"/>
      <c r="L21" s="180"/>
      <c r="M21" s="180"/>
      <c r="N21" s="180"/>
      <c r="O21" s="52"/>
      <c r="P21" s="52"/>
      <c r="Q21" s="52"/>
      <c r="R21" s="52"/>
      <c r="S21" s="52"/>
      <c r="T21" s="52"/>
      <c r="U21" s="174"/>
      <c r="V21" s="117" t="s">
        <v>45</v>
      </c>
      <c r="W21" s="98" t="s">
        <v>31</v>
      </c>
      <c r="X21" s="112" t="e">
        <f>(B25/B35*X12/12)*5</f>
        <v>#DIV/0!</v>
      </c>
      <c r="Y21" s="112" t="e">
        <f>((B25-X21)/B35)*5</f>
        <v>#DIV/0!</v>
      </c>
      <c r="Z21" s="112" t="e">
        <f>((B25-X21-Y21)/B35)*5</f>
        <v>#DIV/0!</v>
      </c>
      <c r="AA21" s="14" t="e">
        <f>((B25-X21-Y21-Z21)/B35)*5</f>
        <v>#DIV/0!</v>
      </c>
    </row>
    <row r="22" spans="1:27" ht="18" customHeight="1" thickBot="1">
      <c r="A22" s="45"/>
      <c r="B22" s="73" t="s">
        <v>3</v>
      </c>
      <c r="C22" s="250">
        <f>C18</f>
        <v>0</v>
      </c>
      <c r="D22" s="74" t="s">
        <v>8</v>
      </c>
      <c r="E22" s="52"/>
      <c r="F22" s="52"/>
      <c r="G22" s="181" t="s">
        <v>59</v>
      </c>
      <c r="H22" s="182"/>
      <c r="I22" s="183"/>
      <c r="J22" s="183"/>
      <c r="K22" s="74" t="s">
        <v>8</v>
      </c>
      <c r="L22" s="181" t="s">
        <v>58</v>
      </c>
      <c r="M22" s="184"/>
      <c r="N22" s="184"/>
      <c r="O22" s="75" t="e">
        <f>I22/C22</f>
        <v>#DIV/0!</v>
      </c>
      <c r="P22" s="74"/>
      <c r="Q22" s="52"/>
      <c r="R22" s="52"/>
      <c r="S22" s="52"/>
      <c r="T22" s="52"/>
      <c r="U22" s="174"/>
      <c r="V22" s="76" t="s">
        <v>46</v>
      </c>
      <c r="W22" s="77" t="s">
        <v>30</v>
      </c>
      <c r="X22" s="17"/>
      <c r="Y22" s="17"/>
      <c r="Z22" s="17"/>
      <c r="AA22" s="18"/>
    </row>
    <row r="23" spans="1:27" ht="18" customHeight="1">
      <c r="A23" s="45" t="s">
        <v>14</v>
      </c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174"/>
      <c r="V23" s="117" t="s">
        <v>28</v>
      </c>
      <c r="W23" s="78">
        <v>0.03</v>
      </c>
      <c r="X23" s="112">
        <f>X14*$W$23</f>
        <v>0</v>
      </c>
      <c r="Y23" s="112">
        <f>Y14*$W$23</f>
        <v>0</v>
      </c>
      <c r="Z23" s="112">
        <f>Z14*$W$23</f>
        <v>0</v>
      </c>
      <c r="AA23" s="14">
        <f>AA14*$W$23</f>
        <v>0</v>
      </c>
    </row>
    <row r="24" spans="1:27" ht="18" customHeight="1" thickBot="1">
      <c r="A24" s="45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174"/>
      <c r="V24" s="79" t="s">
        <v>64</v>
      </c>
      <c r="W24" s="80"/>
      <c r="X24" s="36"/>
      <c r="Y24" s="36"/>
      <c r="Z24" s="36"/>
      <c r="AA24" s="37"/>
    </row>
    <row r="25" spans="1:27" ht="18" customHeight="1">
      <c r="A25" s="81" t="s">
        <v>15</v>
      </c>
      <c r="B25" s="111"/>
      <c r="C25" s="185" t="s">
        <v>18</v>
      </c>
      <c r="D25" s="186"/>
      <c r="E25" s="159" t="s">
        <v>19</v>
      </c>
      <c r="F25" s="159"/>
      <c r="G25" s="187"/>
      <c r="H25" s="188"/>
      <c r="I25" s="109" t="s">
        <v>18</v>
      </c>
      <c r="J25" s="189" t="s">
        <v>50</v>
      </c>
      <c r="K25" s="190"/>
      <c r="L25" s="22"/>
      <c r="M25" s="189" t="s">
        <v>51</v>
      </c>
      <c r="N25" s="190"/>
      <c r="O25" s="191"/>
      <c r="P25" s="192"/>
      <c r="Q25" s="82" t="s">
        <v>53</v>
      </c>
      <c r="R25" s="83" t="e">
        <f>ABS(ROUNDDOWN(PMT(O25/12,L25*12,G25*1000),0))</f>
        <v>#NUM!</v>
      </c>
      <c r="S25" s="84" t="s">
        <v>22</v>
      </c>
      <c r="T25" s="52"/>
      <c r="U25" s="174"/>
      <c r="V25" s="117" t="s">
        <v>63</v>
      </c>
      <c r="W25" s="78">
        <v>0.05</v>
      </c>
      <c r="X25" s="112">
        <f>X14*$W$25</f>
        <v>0</v>
      </c>
      <c r="Y25" s="112">
        <f>Y14*$W$25</f>
        <v>0</v>
      </c>
      <c r="Z25" s="112">
        <f>Z14*$W$25</f>
        <v>0</v>
      </c>
      <c r="AA25" s="14">
        <f>AA14*$W$25</f>
        <v>0</v>
      </c>
    </row>
    <row r="26" spans="1:27" ht="18" customHeight="1">
      <c r="A26" s="58" t="s">
        <v>81</v>
      </c>
      <c r="B26" s="108"/>
      <c r="C26" s="193" t="s">
        <v>18</v>
      </c>
      <c r="D26" s="194"/>
      <c r="E26" s="239" t="s">
        <v>20</v>
      </c>
      <c r="F26" s="239"/>
      <c r="G26" s="195"/>
      <c r="H26" s="196"/>
      <c r="I26" s="100" t="s">
        <v>18</v>
      </c>
      <c r="J26" s="197" t="s">
        <v>50</v>
      </c>
      <c r="K26" s="198"/>
      <c r="L26" s="24"/>
      <c r="M26" s="197" t="s">
        <v>51</v>
      </c>
      <c r="N26" s="198"/>
      <c r="O26" s="199"/>
      <c r="P26" s="200"/>
      <c r="Q26" s="85" t="s">
        <v>53</v>
      </c>
      <c r="R26" s="244" t="str">
        <f>IF(G26="","",ABS(ROUNDDOWN(PMT(O26/12,L26*12,G26*1000),0)))</f>
        <v/>
      </c>
      <c r="S26" s="86" t="s">
        <v>22</v>
      </c>
      <c r="T26" s="52"/>
      <c r="U26" s="174"/>
      <c r="V26" s="251"/>
      <c r="W26" s="98"/>
      <c r="X26" s="107"/>
      <c r="Y26" s="107"/>
      <c r="Z26" s="107"/>
      <c r="AA26" s="5"/>
    </row>
    <row r="27" spans="1:27" ht="18" customHeight="1">
      <c r="A27" s="58" t="s">
        <v>16</v>
      </c>
      <c r="B27" s="108"/>
      <c r="C27" s="193" t="s">
        <v>18</v>
      </c>
      <c r="D27" s="194"/>
      <c r="E27" s="201"/>
      <c r="F27" s="201"/>
      <c r="G27" s="195"/>
      <c r="H27" s="196"/>
      <c r="I27" s="100" t="s">
        <v>18</v>
      </c>
      <c r="J27" s="202" t="s">
        <v>50</v>
      </c>
      <c r="K27" s="203"/>
      <c r="L27" s="23"/>
      <c r="M27" s="202" t="s">
        <v>51</v>
      </c>
      <c r="N27" s="203"/>
      <c r="O27" s="204"/>
      <c r="P27" s="205"/>
      <c r="Q27" s="85" t="s">
        <v>53</v>
      </c>
      <c r="R27" s="244" t="str">
        <f>IF(G27="","",ABS(ROUNDDOWN(PMT(O27/12,L27*12,G27*1000),0)))</f>
        <v/>
      </c>
      <c r="S27" s="86" t="s">
        <v>22</v>
      </c>
      <c r="T27" s="52"/>
      <c r="U27" s="174"/>
      <c r="V27" s="117" t="s">
        <v>36</v>
      </c>
      <c r="W27" s="98"/>
      <c r="X27" s="107"/>
      <c r="Y27" s="107"/>
      <c r="Z27" s="107"/>
      <c r="AA27" s="5"/>
    </row>
    <row r="28" spans="1:27" ht="18" customHeight="1" thickBot="1">
      <c r="A28" s="58" t="s">
        <v>17</v>
      </c>
      <c r="B28" s="108"/>
      <c r="C28" s="193" t="s">
        <v>18</v>
      </c>
      <c r="D28" s="194"/>
      <c r="E28" s="206" t="s">
        <v>21</v>
      </c>
      <c r="F28" s="206"/>
      <c r="G28" s="195"/>
      <c r="H28" s="196"/>
      <c r="I28" s="100" t="s">
        <v>18</v>
      </c>
      <c r="J28" s="207"/>
      <c r="K28" s="208"/>
      <c r="L28" s="208"/>
      <c r="M28" s="208"/>
      <c r="N28" s="208"/>
      <c r="O28" s="208"/>
      <c r="P28" s="208"/>
      <c r="Q28" s="208"/>
      <c r="R28" s="208"/>
      <c r="S28" s="209"/>
      <c r="T28" s="52"/>
      <c r="U28" s="175"/>
      <c r="V28" s="118" t="s">
        <v>6</v>
      </c>
      <c r="W28" s="87" t="s">
        <v>38</v>
      </c>
      <c r="X28" s="114" t="e">
        <f>SUM(X18:X27)</f>
        <v>#DIV/0!</v>
      </c>
      <c r="Y28" s="114" t="e">
        <f>SUM(Y18:Y27)</f>
        <v>#DIV/0!</v>
      </c>
      <c r="Z28" s="114" t="e">
        <f>SUM(Z18:Z27)</f>
        <v>#DIV/0!</v>
      </c>
      <c r="AA28" s="26" t="e">
        <f>SUM(AA18:AA27)</f>
        <v>#DIV/0!</v>
      </c>
    </row>
    <row r="29" spans="1:27" ht="18" customHeight="1" thickBot="1">
      <c r="A29" s="58" t="s">
        <v>36</v>
      </c>
      <c r="B29" s="108"/>
      <c r="C29" s="193" t="s">
        <v>18</v>
      </c>
      <c r="D29" s="194"/>
      <c r="E29" s="201"/>
      <c r="F29" s="201"/>
      <c r="G29" s="195"/>
      <c r="H29" s="196"/>
      <c r="I29" s="100" t="s">
        <v>18</v>
      </c>
      <c r="J29" s="210"/>
      <c r="K29" s="211"/>
      <c r="L29" s="211"/>
      <c r="M29" s="211"/>
      <c r="N29" s="211"/>
      <c r="O29" s="211"/>
      <c r="P29" s="211"/>
      <c r="Q29" s="211"/>
      <c r="R29" s="211"/>
      <c r="S29" s="212"/>
      <c r="T29" s="52"/>
      <c r="U29" s="215" t="s">
        <v>37</v>
      </c>
      <c r="V29" s="216"/>
      <c r="W29" s="66" t="s">
        <v>39</v>
      </c>
      <c r="X29" s="8" t="e">
        <f>X17-X28</f>
        <v>#DIV/0!</v>
      </c>
      <c r="Y29" s="8" t="e">
        <f>Y17-Y28</f>
        <v>#DIV/0!</v>
      </c>
      <c r="Z29" s="8" t="e">
        <f>Z17-Z28</f>
        <v>#DIV/0!</v>
      </c>
      <c r="AA29" s="9" t="e">
        <f>AA17-AA28</f>
        <v>#DIV/0!</v>
      </c>
    </row>
    <row r="30" spans="1:27" ht="18" customHeight="1" thickBot="1">
      <c r="A30" s="252"/>
      <c r="B30" s="106"/>
      <c r="C30" s="217" t="s">
        <v>18</v>
      </c>
      <c r="D30" s="218"/>
      <c r="E30" s="253"/>
      <c r="F30" s="253"/>
      <c r="G30" s="219"/>
      <c r="H30" s="220"/>
      <c r="I30" s="104" t="s">
        <v>18</v>
      </c>
      <c r="J30" s="210"/>
      <c r="K30" s="211"/>
      <c r="L30" s="211"/>
      <c r="M30" s="211"/>
      <c r="N30" s="211"/>
      <c r="O30" s="211"/>
      <c r="P30" s="211"/>
      <c r="Q30" s="211"/>
      <c r="R30" s="211"/>
      <c r="S30" s="212"/>
      <c r="T30" s="52"/>
      <c r="U30" s="221"/>
      <c r="V30" s="222"/>
      <c r="W30" s="60"/>
      <c r="X30" s="62"/>
      <c r="Y30" s="62"/>
      <c r="Z30" s="62"/>
      <c r="AA30" s="63"/>
    </row>
    <row r="31" spans="1:27" ht="18" customHeight="1" thickTop="1" thickBot="1">
      <c r="A31" s="88" t="s">
        <v>34</v>
      </c>
      <c r="B31" s="102">
        <f>SUM(B25:B30)</f>
        <v>0</v>
      </c>
      <c r="C31" s="228" t="s">
        <v>18</v>
      </c>
      <c r="D31" s="229"/>
      <c r="E31" s="230" t="s">
        <v>34</v>
      </c>
      <c r="F31" s="230"/>
      <c r="G31" s="178">
        <f>SUM(G25:H30)</f>
        <v>0</v>
      </c>
      <c r="H31" s="179"/>
      <c r="I31" s="101" t="s">
        <v>18</v>
      </c>
      <c r="J31" s="231" t="str">
        <f>IF(B31&lt;&gt;G31,"！合計相違","　")</f>
        <v>　</v>
      </c>
      <c r="K31" s="232"/>
      <c r="L31" s="232"/>
      <c r="M31" s="232"/>
      <c r="N31" s="232"/>
      <c r="O31" s="232"/>
      <c r="P31" s="232"/>
      <c r="Q31" s="232"/>
      <c r="R31" s="232"/>
      <c r="S31" s="233"/>
      <c r="T31" s="30"/>
      <c r="U31" s="234" t="s">
        <v>44</v>
      </c>
      <c r="V31" s="235"/>
      <c r="W31" s="97" t="s">
        <v>40</v>
      </c>
      <c r="X31" s="112" t="e">
        <f>X21+X29</f>
        <v>#DIV/0!</v>
      </c>
      <c r="Y31" s="112" t="e">
        <f>Y21+Y29</f>
        <v>#DIV/0!</v>
      </c>
      <c r="Z31" s="112" t="e">
        <f>Z21+Z29</f>
        <v>#DIV/0!</v>
      </c>
      <c r="AA31" s="14" t="e">
        <f>AA21+AA29</f>
        <v>#DIV/0!</v>
      </c>
    </row>
    <row r="32" spans="1:27" ht="18" customHeight="1">
      <c r="A32" s="52"/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213" t="s">
        <v>47</v>
      </c>
      <c r="V32" s="214"/>
      <c r="W32" s="97" t="s">
        <v>41</v>
      </c>
      <c r="X32" s="112" t="e">
        <f>(R25*X12/1000)*5</f>
        <v>#NUM!</v>
      </c>
      <c r="Y32" s="112" t="e">
        <f>($R$25*12/1000)*5</f>
        <v>#NUM!</v>
      </c>
      <c r="Z32" s="112" t="e">
        <f>($R$25*12/1000)*5</f>
        <v>#NUM!</v>
      </c>
      <c r="AA32" s="14" t="e">
        <f>($R$25*12/1000)*5</f>
        <v>#NUM!</v>
      </c>
    </row>
    <row r="33" spans="1:27" ht="18" customHeight="1" thickBot="1">
      <c r="A33" s="52" t="s">
        <v>60</v>
      </c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242" t="s">
        <v>32</v>
      </c>
      <c r="V33" s="243"/>
      <c r="W33" s="105" t="s">
        <v>42</v>
      </c>
      <c r="X33" s="114">
        <f>IF(G26+G27=0,0,(R26+R27)*X12/1000)</f>
        <v>0</v>
      </c>
      <c r="Y33" s="114">
        <f>IF($G$26+$G$27=0,0,($R$26+$R$27)*12/1000)</f>
        <v>0</v>
      </c>
      <c r="Z33" s="114">
        <f>IF($G$26+$G$27=0,0,($R$26+$R$27)*12/1000)</f>
        <v>0</v>
      </c>
      <c r="AA33" s="7">
        <f>IF($G$26+$G$27=0,0,($R$26+$R$27)*12/1000)</f>
        <v>0</v>
      </c>
    </row>
    <row r="34" spans="1:27" ht="18" customHeight="1" thickBot="1">
      <c r="A34" s="89" t="s">
        <v>48</v>
      </c>
      <c r="B34" s="90">
        <f>B25</f>
        <v>0</v>
      </c>
      <c r="C34" s="223" t="s">
        <v>18</v>
      </c>
      <c r="D34" s="193"/>
      <c r="E34" s="97" t="s">
        <v>52</v>
      </c>
      <c r="F34" s="194">
        <v>0.65</v>
      </c>
      <c r="G34" s="194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224" t="s">
        <v>43</v>
      </c>
      <c r="V34" s="225"/>
      <c r="W34" s="66"/>
      <c r="X34" s="8" t="e">
        <f>X31-X32-X33</f>
        <v>#DIV/0!</v>
      </c>
      <c r="Y34" s="8" t="e">
        <f>Y31-Y32-Y33</f>
        <v>#DIV/0!</v>
      </c>
      <c r="Z34" s="8" t="e">
        <f>Z31-Z32-Z33</f>
        <v>#DIV/0!</v>
      </c>
      <c r="AA34" s="9" t="e">
        <f>AA31-AA32-AA33</f>
        <v>#DIV/0!</v>
      </c>
    </row>
    <row r="35" spans="1:27" ht="18" customHeight="1" thickBot="1">
      <c r="A35" s="89" t="s">
        <v>79</v>
      </c>
      <c r="B35" s="19"/>
      <c r="C35" s="223" t="s">
        <v>49</v>
      </c>
      <c r="D35" s="193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226" t="s">
        <v>33</v>
      </c>
      <c r="V35" s="227"/>
      <c r="W35" s="91"/>
      <c r="X35" s="15" t="e">
        <f>X16-X28+X21-X32-X33</f>
        <v>#DIV/0!</v>
      </c>
      <c r="Y35" s="15" t="e">
        <f>Y16-Y28+Y21-Y32-Y33</f>
        <v>#DIV/0!</v>
      </c>
      <c r="Z35" s="15" t="e">
        <f>Z16-Z28+Z21-Z32-Z33</f>
        <v>#DIV/0!</v>
      </c>
      <c r="AA35" s="16" t="e">
        <f>AA16-AA28+AA21-AA32-AA33</f>
        <v>#DIV/0!</v>
      </c>
    </row>
    <row r="36" spans="1:27" ht="15" customHeight="1" thickBot="1">
      <c r="A36" s="240" t="s">
        <v>80</v>
      </c>
      <c r="B36" s="240"/>
      <c r="C36" s="240"/>
      <c r="D36" s="240"/>
      <c r="E36" s="240"/>
      <c r="F36" s="240"/>
      <c r="G36" s="240"/>
      <c r="H36" s="240"/>
      <c r="U36" s="241"/>
      <c r="V36" s="241"/>
      <c r="W36" s="241"/>
      <c r="X36" s="241"/>
      <c r="Y36" s="241"/>
      <c r="Z36" s="241"/>
      <c r="AA36" s="241"/>
    </row>
    <row r="37" spans="1:27" ht="8.1" customHeight="1">
      <c r="A37" s="52"/>
      <c r="U37" s="123" t="s">
        <v>85</v>
      </c>
      <c r="V37" s="124"/>
      <c r="W37" s="125"/>
      <c r="X37" s="129"/>
      <c r="Y37" s="129"/>
      <c r="Z37" s="129"/>
      <c r="AA37" s="131"/>
    </row>
    <row r="38" spans="1:27" ht="15.9" customHeight="1" thickBot="1">
      <c r="A38" s="27" t="s">
        <v>61</v>
      </c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U38" s="126"/>
      <c r="V38" s="127"/>
      <c r="W38" s="128"/>
      <c r="X38" s="130"/>
      <c r="Y38" s="130"/>
      <c r="Z38" s="130"/>
      <c r="AA38" s="132"/>
    </row>
    <row r="39" spans="1:27" ht="9" customHeight="1">
      <c r="A39" s="133"/>
      <c r="B39" s="134"/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R39" s="134"/>
      <c r="S39" s="135"/>
      <c r="U39" s="94"/>
      <c r="V39" s="94"/>
      <c r="W39" s="95"/>
      <c r="X39" s="96"/>
      <c r="Y39" s="96"/>
      <c r="Z39" s="96"/>
      <c r="AA39" s="96"/>
    </row>
    <row r="40" spans="1:27" ht="9" customHeight="1">
      <c r="A40" s="136"/>
      <c r="B40" s="137"/>
      <c r="C40" s="137"/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137"/>
      <c r="R40" s="137"/>
      <c r="S40" s="138"/>
      <c r="U40" s="142" t="s">
        <v>83</v>
      </c>
      <c r="V40" s="145" t="s">
        <v>84</v>
      </c>
      <c r="W40" s="145"/>
      <c r="X40" s="145"/>
      <c r="Y40" s="145"/>
      <c r="Z40" s="145"/>
      <c r="AA40" s="146"/>
    </row>
    <row r="41" spans="1:27" ht="18" customHeight="1">
      <c r="A41" s="136"/>
      <c r="B41" s="137"/>
      <c r="C41" s="137"/>
      <c r="D41" s="137"/>
      <c r="E41" s="137"/>
      <c r="F41" s="137"/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Q41" s="137"/>
      <c r="R41" s="137"/>
      <c r="S41" s="138"/>
      <c r="U41" s="143"/>
      <c r="V41" s="147"/>
      <c r="W41" s="147"/>
      <c r="X41" s="147"/>
      <c r="Y41" s="147"/>
      <c r="Z41" s="147"/>
      <c r="AA41" s="148"/>
    </row>
    <row r="42" spans="1:27" ht="15" customHeight="1">
      <c r="A42" s="136"/>
      <c r="B42" s="137"/>
      <c r="C42" s="137"/>
      <c r="D42" s="137"/>
      <c r="E42" s="137"/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137"/>
      <c r="R42" s="137"/>
      <c r="S42" s="138"/>
      <c r="U42" s="143"/>
      <c r="V42" s="147"/>
      <c r="W42" s="147"/>
      <c r="X42" s="147"/>
      <c r="Y42" s="147"/>
      <c r="Z42" s="147"/>
      <c r="AA42" s="148"/>
    </row>
    <row r="43" spans="1:27" ht="15" customHeight="1">
      <c r="A43" s="136"/>
      <c r="B43" s="137"/>
      <c r="C43" s="137"/>
      <c r="D43" s="137"/>
      <c r="E43" s="137"/>
      <c r="F43" s="137"/>
      <c r="G43" s="137"/>
      <c r="H43" s="137"/>
      <c r="I43" s="137"/>
      <c r="J43" s="137"/>
      <c r="K43" s="137"/>
      <c r="L43" s="137"/>
      <c r="M43" s="137"/>
      <c r="N43" s="137"/>
      <c r="O43" s="137"/>
      <c r="P43" s="137"/>
      <c r="Q43" s="137"/>
      <c r="R43" s="137"/>
      <c r="S43" s="138"/>
      <c r="U43" s="143"/>
      <c r="V43" s="147"/>
      <c r="W43" s="147"/>
      <c r="X43" s="147"/>
      <c r="Y43" s="147"/>
      <c r="Z43" s="147"/>
      <c r="AA43" s="148"/>
    </row>
    <row r="44" spans="1:27" ht="15" customHeight="1">
      <c r="A44" s="136"/>
      <c r="B44" s="137"/>
      <c r="C44" s="137"/>
      <c r="D44" s="137"/>
      <c r="E44" s="137"/>
      <c r="F44" s="137"/>
      <c r="G44" s="137"/>
      <c r="H44" s="137"/>
      <c r="I44" s="137"/>
      <c r="J44" s="137"/>
      <c r="K44" s="137"/>
      <c r="L44" s="137"/>
      <c r="M44" s="137"/>
      <c r="N44" s="137"/>
      <c r="O44" s="137"/>
      <c r="P44" s="137"/>
      <c r="Q44" s="137"/>
      <c r="R44" s="137"/>
      <c r="S44" s="138"/>
      <c r="U44" s="143"/>
      <c r="V44" s="147"/>
      <c r="W44" s="147"/>
      <c r="X44" s="147"/>
      <c r="Y44" s="147"/>
      <c r="Z44" s="147"/>
      <c r="AA44" s="148"/>
    </row>
    <row r="45" spans="1:27" ht="15" customHeight="1">
      <c r="A45" s="136"/>
      <c r="B45" s="137"/>
      <c r="C45" s="137"/>
      <c r="D45" s="137"/>
      <c r="E45" s="137"/>
      <c r="F45" s="137"/>
      <c r="G45" s="137"/>
      <c r="H45" s="137"/>
      <c r="I45" s="137"/>
      <c r="J45" s="137"/>
      <c r="K45" s="137"/>
      <c r="L45" s="137"/>
      <c r="M45" s="137"/>
      <c r="N45" s="137"/>
      <c r="O45" s="137"/>
      <c r="P45" s="137"/>
      <c r="Q45" s="137"/>
      <c r="R45" s="137"/>
      <c r="S45" s="138"/>
      <c r="U45" s="143"/>
      <c r="V45" s="147"/>
      <c r="W45" s="147"/>
      <c r="X45" s="147"/>
      <c r="Y45" s="147"/>
      <c r="Z45" s="147"/>
      <c r="AA45" s="148"/>
    </row>
    <row r="46" spans="1:27" ht="15" customHeight="1">
      <c r="A46" s="136"/>
      <c r="B46" s="137"/>
      <c r="C46" s="137"/>
      <c r="D46" s="137"/>
      <c r="E46" s="137"/>
      <c r="F46" s="137"/>
      <c r="G46" s="137"/>
      <c r="H46" s="137"/>
      <c r="I46" s="137"/>
      <c r="J46" s="137"/>
      <c r="K46" s="137"/>
      <c r="L46" s="137"/>
      <c r="M46" s="137"/>
      <c r="N46" s="137"/>
      <c r="O46" s="137"/>
      <c r="P46" s="137"/>
      <c r="Q46" s="137"/>
      <c r="R46" s="137"/>
      <c r="S46" s="138"/>
      <c r="U46" s="143"/>
      <c r="V46" s="147"/>
      <c r="W46" s="147"/>
      <c r="X46" s="147"/>
      <c r="Y46" s="147"/>
      <c r="Z46" s="147"/>
      <c r="AA46" s="148"/>
    </row>
    <row r="47" spans="1:27" ht="15" customHeight="1">
      <c r="A47" s="136"/>
      <c r="B47" s="137"/>
      <c r="C47" s="137"/>
      <c r="D47" s="137"/>
      <c r="E47" s="137"/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7"/>
      <c r="Q47" s="137"/>
      <c r="R47" s="137"/>
      <c r="S47" s="138"/>
      <c r="U47" s="143"/>
      <c r="V47" s="147"/>
      <c r="W47" s="147"/>
      <c r="X47" s="147"/>
      <c r="Y47" s="147"/>
      <c r="Z47" s="147"/>
      <c r="AA47" s="148"/>
    </row>
    <row r="48" spans="1:27" ht="15" customHeight="1">
      <c r="A48" s="136"/>
      <c r="B48" s="137"/>
      <c r="C48" s="137"/>
      <c r="D48" s="137"/>
      <c r="E48" s="137"/>
      <c r="F48" s="137"/>
      <c r="G48" s="137"/>
      <c r="H48" s="137"/>
      <c r="I48" s="137"/>
      <c r="J48" s="137"/>
      <c r="K48" s="137"/>
      <c r="L48" s="137"/>
      <c r="M48" s="137"/>
      <c r="N48" s="137"/>
      <c r="O48" s="137"/>
      <c r="P48" s="137"/>
      <c r="Q48" s="137"/>
      <c r="R48" s="137"/>
      <c r="S48" s="138"/>
      <c r="U48" s="143"/>
      <c r="V48" s="147"/>
      <c r="W48" s="147"/>
      <c r="X48" s="147"/>
      <c r="Y48" s="147"/>
      <c r="Z48" s="147"/>
      <c r="AA48" s="148"/>
    </row>
    <row r="49" spans="1:28" ht="15" customHeight="1" thickBot="1">
      <c r="A49" s="139"/>
      <c r="B49" s="140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0"/>
      <c r="Q49" s="140"/>
      <c r="R49" s="140"/>
      <c r="S49" s="141"/>
      <c r="U49" s="144"/>
      <c r="V49" s="149"/>
      <c r="W49" s="149"/>
      <c r="X49" s="149"/>
      <c r="Y49" s="149"/>
      <c r="Z49" s="149"/>
      <c r="AA49" s="150"/>
    </row>
    <row r="50" spans="1:28">
      <c r="AA50" s="92" t="s">
        <v>86</v>
      </c>
    </row>
    <row r="57" spans="1:28">
      <c r="U57" s="245"/>
      <c r="V57" s="246"/>
      <c r="W57" s="240"/>
      <c r="X57" s="240"/>
      <c r="Y57" s="240"/>
      <c r="Z57" s="240"/>
      <c r="AA57" s="240"/>
      <c r="AB57" s="240"/>
    </row>
    <row r="58" spans="1:28">
      <c r="U58" s="245"/>
      <c r="V58" s="240"/>
      <c r="W58" s="240"/>
      <c r="X58" s="240"/>
      <c r="Y58" s="240"/>
      <c r="Z58" s="240"/>
      <c r="AA58" s="240"/>
      <c r="AB58" s="240"/>
    </row>
    <row r="59" spans="1:28">
      <c r="U59" s="245"/>
      <c r="V59" s="240"/>
      <c r="W59" s="240"/>
      <c r="X59" s="240"/>
      <c r="Y59" s="240"/>
      <c r="Z59" s="240"/>
      <c r="AA59" s="240"/>
      <c r="AB59" s="240"/>
    </row>
    <row r="60" spans="1:28">
      <c r="U60" s="245"/>
      <c r="V60" s="240"/>
      <c r="W60" s="240"/>
      <c r="X60" s="240"/>
      <c r="Y60" s="240"/>
      <c r="Z60" s="240"/>
      <c r="AA60" s="240"/>
      <c r="AB60" s="240"/>
    </row>
    <row r="61" spans="1:28">
      <c r="U61" s="245"/>
      <c r="V61" s="240"/>
      <c r="W61" s="240"/>
      <c r="X61" s="240"/>
      <c r="Y61" s="240"/>
      <c r="Z61" s="240"/>
      <c r="AA61" s="240"/>
      <c r="AB61" s="240"/>
    </row>
    <row r="62" spans="1:28">
      <c r="U62" s="245"/>
      <c r="V62" s="240"/>
      <c r="W62" s="240"/>
      <c r="X62" s="240"/>
      <c r="Y62" s="240"/>
      <c r="Z62" s="240"/>
      <c r="AA62" s="240"/>
      <c r="AB62" s="240"/>
    </row>
    <row r="63" spans="1:28">
      <c r="U63" s="245"/>
      <c r="V63" s="245"/>
      <c r="W63" s="245"/>
      <c r="X63" s="245"/>
      <c r="Y63" s="245"/>
      <c r="Z63" s="245"/>
      <c r="AA63" s="245"/>
    </row>
  </sheetData>
  <sheetProtection algorithmName="SHA-512" hashValue="vgy8Ziv6NdTKOhalncQQfgvFX4mHMiSxR5TXve12TkUFt8/dA13wtRJrSClXux1EAX2KKh4y9/DgnjW9gbeoOQ==" saltValue="/yNk90PcCdvAQwK+Qx4hiQ==" spinCount="100000" sheet="1" selectLockedCells="1"/>
  <mergeCells count="92">
    <mergeCell ref="V57:AB62"/>
    <mergeCell ref="C8:E8"/>
    <mergeCell ref="A8:B8"/>
    <mergeCell ref="X7:X9"/>
    <mergeCell ref="Y7:Y9"/>
    <mergeCell ref="Z7:Z9"/>
    <mergeCell ref="AA7:AA9"/>
    <mergeCell ref="A36:H36"/>
    <mergeCell ref="U36:AA36"/>
    <mergeCell ref="U33:V33"/>
    <mergeCell ref="C34:D34"/>
    <mergeCell ref="F34:G34"/>
    <mergeCell ref="U34:V34"/>
    <mergeCell ref="C35:D35"/>
    <mergeCell ref="U35:V35"/>
    <mergeCell ref="U32:V32"/>
    <mergeCell ref="U29:V29"/>
    <mergeCell ref="C30:D30"/>
    <mergeCell ref="E30:F30"/>
    <mergeCell ref="G30:H30"/>
    <mergeCell ref="J30:S30"/>
    <mergeCell ref="U30:V30"/>
    <mergeCell ref="C31:D31"/>
    <mergeCell ref="E31:F31"/>
    <mergeCell ref="G31:H31"/>
    <mergeCell ref="J31:S31"/>
    <mergeCell ref="U31:V31"/>
    <mergeCell ref="C28:D28"/>
    <mergeCell ref="E28:F28"/>
    <mergeCell ref="G28:H28"/>
    <mergeCell ref="J28:S28"/>
    <mergeCell ref="C29:D29"/>
    <mergeCell ref="E29:F29"/>
    <mergeCell ref="G29:H29"/>
    <mergeCell ref="J29:S29"/>
    <mergeCell ref="C27:D27"/>
    <mergeCell ref="E27:F27"/>
    <mergeCell ref="G27:H27"/>
    <mergeCell ref="J27:K27"/>
    <mergeCell ref="M27:N27"/>
    <mergeCell ref="C26:D26"/>
    <mergeCell ref="E26:F26"/>
    <mergeCell ref="G26:H26"/>
    <mergeCell ref="J26:K26"/>
    <mergeCell ref="M26:N26"/>
    <mergeCell ref="C25:D25"/>
    <mergeCell ref="E25:F25"/>
    <mergeCell ref="G25:H25"/>
    <mergeCell ref="J25:K25"/>
    <mergeCell ref="M25:N25"/>
    <mergeCell ref="I18:J18"/>
    <mergeCell ref="U18:U28"/>
    <mergeCell ref="I19:J19"/>
    <mergeCell ref="I20:J20"/>
    <mergeCell ref="G21:N21"/>
    <mergeCell ref="G22:H22"/>
    <mergeCell ref="I22:J22"/>
    <mergeCell ref="L22:N22"/>
    <mergeCell ref="O25:P25"/>
    <mergeCell ref="O26:P26"/>
    <mergeCell ref="O27:P27"/>
    <mergeCell ref="I15:J15"/>
    <mergeCell ref="U15:V15"/>
    <mergeCell ref="I16:J16"/>
    <mergeCell ref="U16:V16"/>
    <mergeCell ref="I17:J17"/>
    <mergeCell ref="L13:M13"/>
    <mergeCell ref="N13:P13"/>
    <mergeCell ref="U13:W13"/>
    <mergeCell ref="I14:J14"/>
    <mergeCell ref="U14:V14"/>
    <mergeCell ref="A39:S49"/>
    <mergeCell ref="U40:U49"/>
    <mergeCell ref="V40:AA49"/>
    <mergeCell ref="E2:Q3"/>
    <mergeCell ref="Y2:Z2"/>
    <mergeCell ref="U11:X11"/>
    <mergeCell ref="Z11:AA11"/>
    <mergeCell ref="X3:X4"/>
    <mergeCell ref="Y3:Z4"/>
    <mergeCell ref="M12:O12"/>
    <mergeCell ref="U12:W12"/>
    <mergeCell ref="Z12:AA12"/>
    <mergeCell ref="C13:D13"/>
    <mergeCell ref="E13:F13"/>
    <mergeCell ref="G13:H13"/>
    <mergeCell ref="I13:K13"/>
    <mergeCell ref="U37:W38"/>
    <mergeCell ref="X37:X38"/>
    <mergeCell ref="Y37:Y38"/>
    <mergeCell ref="Z37:Z38"/>
    <mergeCell ref="AA37:AA38"/>
  </mergeCells>
  <phoneticPr fontId="2"/>
  <dataValidations count="2">
    <dataValidation imeMode="off" allowBlank="1" showInputMessage="1" showErrorMessage="1" sqref="O25:Q27 F34:G34 L25:L27 B34:B35"/>
    <dataValidation imeMode="hiragana" allowBlank="1" showInputMessage="1" showErrorMessage="1" sqref="Z11:AA11 Z5 Z7"/>
  </dataValidations>
  <pageMargins left="1.1811023622047245" right="0.35433070866141736" top="0.78740157480314965" bottom="0.39370078740157483" header="0.51181102362204722" footer="0.51181102362204722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賃貸物件事業計画</vt:lpstr>
      <vt:lpstr>賃貸物件事業計画!Print_Area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高山　徹</dc:creator>
  <cp:lastModifiedBy>坂梨 孝裕</cp:lastModifiedBy>
  <cp:lastPrinted>2020-11-11T04:51:40Z</cp:lastPrinted>
  <dcterms:created xsi:type="dcterms:W3CDTF">2001-03-17T05:55:45Z</dcterms:created>
  <dcterms:modified xsi:type="dcterms:W3CDTF">2020-11-11T05:06:20Z</dcterms:modified>
</cp:coreProperties>
</file>